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ospassarsat-my.sharepoint.com/personal/eharpell_cospas-sarsat_int/Documents/Documents/HR Stuff/Transition Plan/"/>
    </mc:Choice>
  </mc:AlternateContent>
  <xr:revisionPtr revIDLastSave="10" documentId="8_{3C8DD0B3-C49D-4E8E-9F7C-FE11227957AD}" xr6:coauthVersionLast="47" xr6:coauthVersionMax="47" xr10:uidLastSave="{A67381FD-0368-4B04-AB4A-DAD519B4655B}"/>
  <bookViews>
    <workbookView xWindow="-120" yWindow="-120" windowWidth="29040" windowHeight="16440" tabRatio="843"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G.1'!$D$19</definedName>
    <definedName name="_ftnref1" localSheetId="0">'Annex G.1'!$D$16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1" l="1"/>
  <c r="C8" i="31"/>
  <c r="D23" i="34"/>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10" i="31" l="1"/>
  <c r="C9"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<sst xmlns="http://schemas.openxmlformats.org/spreadsheetml/2006/main" count="872" uniqueCount="508">
  <si>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</si>
  <si>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</si>
  <si>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</si>
  <si>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</si>
  <si>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</si>
  <si>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</si>
  <si>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</si>
  <si>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</si>
  <si>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</si>
  <si>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</si>
  <si>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</si>
  <si>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</si>
  <si>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</si>
  <si>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</si>
  <si>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</si>
  <si>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</si>
  <si>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</si>
  <si>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</si>
  <si>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</si>
  <si>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</si>
  <si>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</si>
  <si>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</si>
  <si>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</si>
  <si>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</si>
  <si>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</si>
  <si>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</si>
  <si>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</si>
  <si>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</si>
  <si>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</si>
  <si>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</si>
  <si>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</si>
  <si>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</si>
  <si>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</si>
  <si>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</si>
  <si>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</si>
  <si>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</si>
  <si>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</si>
  <si>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</si>
  <si>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</si>
  <si>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</si>
  <si>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</si>
  <si>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</si>
  <si>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</si>
  <si>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</si>
  <si>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</si>
  <si>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</si>
  <si>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</si>
  <si>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</si>
  <si>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</si>
  <si>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</si>
  <si>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</si>
  <si>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</si>
  <si>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</si>
  <si>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</si>
  <si>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</si>
  <si>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</si>
  <si>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</si>
  <si>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</si>
  <si>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</si>
  <si>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</si>
  <si>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</si>
  <si>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</si>
  <si>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</si>
  <si>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</si>
  <si>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</si>
  <si>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</si>
  <si>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</si>
  <si>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Automatic termination of self-test mode immediately after completion of the self-test cycle (Yes or No)</t>
  </si>
  <si>
    <t>GNSS Self-test results in transmission of a single burst, irrespectively of the test result (Yes or No)</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</si>
  <si>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</si>
  <si>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</si>
  <si>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</si>
  <si>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</si>
  <si>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</si>
  <si>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</si>
  <si>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</si>
  <si>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</si>
  <si>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</si>
  <si>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</si>
  <si>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</si>
  <si>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</si>
  <si>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</si>
  <si>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</si>
  <si>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</si>
  <si>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</si>
  <si>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</si>
  <si>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</si>
  <si>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</si>
  <si>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</si>
  <si>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</si>
  <si>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</si>
  <si>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</si>
  <si>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</si>
  <si>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</si>
  <si>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</si>
  <si>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</si>
  <si>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</si>
  <si>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</si>
  <si>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</si>
  <si>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</si>
  <si>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</si>
  <si>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</si>
  <si>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</si>
  <si>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</si>
  <si>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</si>
  <si>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</si>
  <si>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</si>
  <si>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Manufacturer Point of Contact (POC) for this Type Approval application:</t>
  </si>
  <si>
    <t>Name and Job Title:</t>
  </si>
  <si>
    <t>Phone:</t>
  </si>
  <si>
    <t>E-mail:</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</si>
  <si>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</si>
  <si>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</si>
  <si>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</si>
  <si>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</si>
  <si>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</si>
  <si>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</si>
  <si>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</si>
  <si>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</si>
  <si>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</si>
  <si>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</si>
  <si>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</si>
  <si>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</si>
  <si>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</si>
  <si>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</si>
  <si>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</si>
  <si>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</si>
  <si>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</si>
  <si>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</si>
  <si>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</si>
  <si>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</si>
  <si>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</si>
  <si>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</si>
  <si>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</si>
  <si>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</si>
  <si>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</si>
  <si>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</si>
  <si>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</si>
  <si>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</si>
  <si>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</si>
  <si>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</si>
  <si>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</si>
  <si>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</si>
  <si>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</si>
  <si>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</si>
  <si>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</si>
  <si>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</si>
  <si>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</si>
  <si>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</si>
  <si>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</si>
  <si>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</si>
  <si>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</si>
  <si>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</si>
  <si>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</si>
  <si>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</si>
  <si>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</si>
  <si>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</si>
  <si>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</si>
  <si>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</si>
  <si>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</si>
  <si>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</si>
  <si>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</si>
  <si>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</si>
  <si>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</si>
  <si>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</si>
  <si>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</si>
  <si>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</si>
  <si>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</si>
  <si>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</si>
  <si>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</si>
  <si>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</si>
  <si>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</si>
  <si>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</si>
  <si>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</si>
  <si>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</si>
  <si>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</si>
  <si>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</si>
  <si>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</si>
  <si>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</si>
  <si>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</si>
  <si>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</si>
  <si>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</si>
  <si>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</si>
  <si>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</si>
  <si>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</si>
  <si>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</si>
  <si>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</si>
  <si>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</si>
  <si>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</si>
  <si>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</si>
  <si>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</si>
  <si>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</si>
  <si>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</si>
  <si>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</si>
  <si>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</si>
  <si>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</si>
  <si>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</si>
  <si>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</si>
  <si>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</si>
  <si>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</si>
  <si>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</si>
  <si>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</si>
  <si>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</si>
  <si>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</si>
  <si>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</si>
  <si>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</si>
  <si>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</si>
  <si>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</si>
  <si>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</si>
  <si>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</si>
  <si>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</si>
  <si>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</si>
  <si>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</si>
  <si>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</si>
  <si>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</si>
  <si>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</si>
  <si>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</si>
  <si>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</si>
  <si>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</si>
  <si>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</si>
  <si>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</si>
  <si>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</si>
  <si>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</si>
  <si>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</si>
  <si>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</si>
  <si>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</si>
  <si>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</si>
  <si>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</si>
  <si>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</si>
  <si>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</si>
  <si>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</si>
  <si>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</si>
  <si>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</si>
  <si>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</si>
  <si>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</si>
  <si>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</si>
  <si>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</si>
  <si>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</si>
  <si>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</si>
  <si>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</si>
  <si>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</si>
  <si>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</si>
  <si>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</si>
  <si>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</si>
  <si>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</si>
  <si>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</si>
  <si>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</si>
  <si>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Oscillator type and/or model:</t>
  </si>
  <si>
    <t>Other changes to frequency-generation</t>
  </si>
  <si>
    <t>Battery Pack or Battery Cell:</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</si>
  <si>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</si>
  <si>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</si>
  <si>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</si>
  <si>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</si>
  <si>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</si>
  <si>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</si>
  <si>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</si>
  <si>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</si>
  <si>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</si>
  <si>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</si>
  <si>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</si>
  <si>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</si>
  <si>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</si>
  <si>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</si>
  <si>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</si>
  <si>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</si>
  <si>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</si>
  <si>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</si>
  <si>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</si>
  <si>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</si>
  <si>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</si>
  <si>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</si>
  <si>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</si>
  <si>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</si>
  <si>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</si>
  <si>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</si>
  <si>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</si>
  <si>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</si>
  <si>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</si>
  <si>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</si>
  <si>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</si>
  <si>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</si>
  <si>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</si>
  <si>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</si>
  <si>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</si>
  <si>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</si>
  <si>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</si>
  <si>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</si>
  <si>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</si>
  <si>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</si>
  <si>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</si>
  <si>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</si>
  <si>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</si>
  <si>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</si>
  <si>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</si>
  <si>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</si>
  <si>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</si>
  <si>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</si>
  <si>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</si>
  <si>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</si>
  <si>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</si>
  <si>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</si>
  <si>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</si>
  <si>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</si>
  <si>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</si>
  <si>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</si>
  <si>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</si>
  <si>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</si>
  <si>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</si>
  <si>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</si>
  <si>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</si>
  <si>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</si>
  <si>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</si>
  <si>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</si>
  <si>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</si>
  <si>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</si>
  <si>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</si>
  <si>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</si>
  <si>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</si>
  <si>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</si>
  <si>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</si>
  <si>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</si>
  <si>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</si>
  <si>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</si>
  <si>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</si>
  <si>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</si>
  <si>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</si>
  <si>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</si>
  <si>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</si>
  <si>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</si>
  <si>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</si>
  <si>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</si>
  <si>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</si>
  <si>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</si>
  <si>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</si>
  <si>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</si>
  <si>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</si>
  <si>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</si>
  <si>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</si>
  <si>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</si>
  <si>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</si>
  <si>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</si>
  <si>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</si>
  <si>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</si>
  <si>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</si>
  <si>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</si>
  <si>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</si>
  <si>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</si>
  <si>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</si>
  <si>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</si>
  <si>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</si>
  <si>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</si>
  <si>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</si>
  <si>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</si>
  <si>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</si>
  <si>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</si>
  <si>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</si>
  <si>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</si>
  <si>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</si>
  <si>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</si>
  <si>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</si>
  <si>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</si>
  <si>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</si>
  <si>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</si>
  <si>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</si>
  <si>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</si>
  <si>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</si>
  <si>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</si>
  <si>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</si>
  <si>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</si>
  <si>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</si>
  <si>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</si>
  <si>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</si>
  <si>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</si>
  <si>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</si>
  <si>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</si>
  <si>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</si>
  <si>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</si>
  <si>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</si>
  <si>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</si>
  <si>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Type Approval Application Form (Annex G)</t>
  </si>
  <si>
    <t>Change Notice Form (Annex H)</t>
  </si>
  <si>
    <t>Description of Change(s)</t>
  </si>
  <si>
    <t>Statement on changes to beacon physical characteristics</t>
  </si>
  <si>
    <t>6.2, 4.8</t>
  </si>
  <si>
    <t xml:space="preserve">Report on Factory Testing </t>
  </si>
  <si>
    <t>The beacon Quality Assurance Plan (Annex L)</t>
  </si>
  <si>
    <t>Photos of the beacon in all operational configurations</t>
  </si>
  <si>
    <t>Pre-test discharge data and analysis, table F-E.2</t>
  </si>
  <si>
    <t>List, description  and analysis of operating modes, Table F-E.1</t>
  </si>
  <si>
    <t>Beacon operating instructions and/or other owner manuals</t>
  </si>
  <si>
    <t>Beacon marketing brochure (if available)</t>
  </si>
  <si>
    <t>Battery cells technical data sheet</t>
  </si>
  <si>
    <t>Electrical diagram of the battery pack</t>
  </si>
  <si>
    <t>Beacon markings and  labels</t>
  </si>
  <si>
    <t xml:space="preserve">Reference oscillator type and specification </t>
  </si>
  <si>
    <t xml:space="preserve">Long-term frequency stability (LTS) and description of the frequency generation circuitry </t>
  </si>
  <si>
    <t>Technical data sheet for TCXO/MCXO</t>
  </si>
  <si>
    <t>Report on oscillator ageing characteristics</t>
  </si>
  <si>
    <t>Serial Number and temperature gradient test results (graph, summary and Excel file) for the TCXO unit installed in the test beacon from the TCXO manufacturer</t>
  </si>
  <si>
    <t>Design: protection against continuous transmission</t>
  </si>
  <si>
    <t>Design: protection against repetitive self-test</t>
  </si>
  <si>
    <t>Design: self-test default values</t>
  </si>
  <si>
    <t xml:space="preserve">Design: protection against GNSS receiver faulty operation </t>
  </si>
  <si>
    <t>Statement and description on National-User protocol (long format) message encoding</t>
  </si>
  <si>
    <t>Matching network: statement, description and analysis</t>
  </si>
  <si>
    <t xml:space="preserve">Antenna cable type, minimum and maximum RF-losses </t>
  </si>
  <si>
    <t>Description of GNSS receiver operation cycle and its phases</t>
  </si>
  <si>
    <t xml:space="preserve"> Battery current for GNSS receiver operation phases</t>
  </si>
  <si>
    <t>Internal GNSS receiver and its antenna data sheets</t>
  </si>
  <si>
    <t xml:space="preserve">Statement on the encoded position timings for declared protocol types, if applicable </t>
  </si>
  <si>
    <t>Description of the internal GNSS receiver cold start</t>
  </si>
  <si>
    <t>Specification and description of the interface with the external navigation device</t>
  </si>
  <si>
    <t xml:space="preserve">External navigation interface: electrical diagrams </t>
  </si>
  <si>
    <t>External ancillary devices: technical data sheets, photos and description</t>
  </si>
  <si>
    <t>External ancillary devices: details of electrical connections</t>
  </si>
  <si>
    <t>Description of differences between beacon model variants</t>
  </si>
  <si>
    <t>Check-list of technical information (Table F-F.1)</t>
  </si>
  <si>
    <t>Statement on the worst-case operating temperature, (if required)</t>
  </si>
  <si>
    <t>Statement on known non-compliances, (if required)</t>
  </si>
  <si>
    <t xml:space="preserve">Statement on power alignment for units submitted for TA testing </t>
  </si>
  <si>
    <t xml:space="preserve">Self-test indication of insufficient battery energy (Table F-E.5): technical information </t>
  </si>
  <si>
    <t>Multiple programmable options (list and description)</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</si>
  <si>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</si>
  <si>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</si>
  <si>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</si>
  <si>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</si>
  <si>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</si>
  <si>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</si>
  <si>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</si>
  <si>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</si>
  <si>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</si>
  <si>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</si>
  <si>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</si>
  <si>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</si>
  <si>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</si>
  <si>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</si>
  <si>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</si>
  <si>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</si>
  <si>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</si>
  <si>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Operational configuration(s)</t>
  </si>
  <si>
    <t>Beacon Software</t>
  </si>
  <si>
    <t>Description of automatic interrogation of beacon status function</t>
  </si>
  <si>
    <t>Beacons without RLS capability</t>
  </si>
  <si>
    <t>Beacons with RLS capability</t>
  </si>
  <si>
    <t>List all methods of Self-test mode and GNSS Self-test modes activation and navigation sources. Provide details on a separate sheet to describe</t>
  </si>
  <si>
    <t xml:space="preserve">Beacon includes other features and functions or automatic functions (e.g., automatic termination of 406 MHz transmissions, switching between beacon antennas, homer duty cycle, etc.) not listed above, related or non-related to 406 MHz (Yes or No). List and describe other features and functions.  Use separate sheets as needed   </t>
  </si>
  <si>
    <t>GNSS system supported (e.g. GPS, GLONASS, Galileo, BDS)</t>
  </si>
  <si>
    <t>Additional (or new) Beacon Model Names:</t>
  </si>
  <si>
    <t>Alternative Antenna Model(s):</t>
  </si>
  <si>
    <t>Interface to External navigation device:</t>
  </si>
  <si>
    <t>Request for a TAC number (not related to an additioinal TAC request described in section 6.12)</t>
  </si>
  <si>
    <t>Addition of RLS functionality</t>
  </si>
  <si>
    <t>5.1(m)</t>
  </si>
  <si>
    <t>5.1(b)</t>
  </si>
  <si>
    <t>5.1(c)</t>
  </si>
  <si>
    <t>5.1(d)</t>
  </si>
  <si>
    <t>5.1(e)</t>
  </si>
  <si>
    <t>5.1(f)</t>
  </si>
  <si>
    <t>5.1(g)</t>
  </si>
  <si>
    <t>5.1(h)</t>
  </si>
  <si>
    <t>5.1(i-i)</t>
  </si>
  <si>
    <t>5.1(i-ii)</t>
  </si>
  <si>
    <t>5.1(i-iii)</t>
  </si>
  <si>
    <t>5.1(i-iv)</t>
  </si>
  <si>
    <t>5.1(i-v)</t>
  </si>
  <si>
    <t>5.1(j-i)</t>
  </si>
  <si>
    <t>5.1(j-ii)</t>
  </si>
  <si>
    <t>5.1(j-iii)</t>
  </si>
  <si>
    <t>5.1(j-iv)</t>
  </si>
  <si>
    <t>5.1(j-v)</t>
  </si>
  <si>
    <t>5.1(k)</t>
  </si>
  <si>
    <t>5.1(l)</t>
  </si>
  <si>
    <t>5.1(n-i)</t>
  </si>
  <si>
    <t>5.1(n-ii)</t>
  </si>
  <si>
    <t>5.1(n-iii)</t>
  </si>
  <si>
    <t>5.1(n-iv)</t>
  </si>
  <si>
    <t>5.1(n-v)</t>
  </si>
  <si>
    <t>5.1(o-i)</t>
  </si>
  <si>
    <t>5.1(o-ii)</t>
  </si>
  <si>
    <t>5.1(p-i)</t>
  </si>
  <si>
    <t>5.1(p-ii)</t>
  </si>
  <si>
    <t>5.1(q)</t>
  </si>
  <si>
    <t>5.1(r)</t>
  </si>
  <si>
    <t>5.1(s)</t>
  </si>
  <si>
    <t>5.1(t)</t>
  </si>
  <si>
    <t>5.1(u)</t>
  </si>
  <si>
    <t>5.1(v)</t>
  </si>
  <si>
    <t>5.1(w)</t>
  </si>
  <si>
    <t>5.1(x)</t>
  </si>
  <si>
    <t>5.1(y)</t>
  </si>
  <si>
    <t>5.1(a)</t>
  </si>
  <si>
    <t>Beacon model software P/N, version, date of issue/releases</t>
  </si>
  <si>
    <t>Beacon model firmware P/N, version, date of issue/releases</t>
  </si>
  <si>
    <t>Beacon model printed circuit board assembly (i.e., board with all electronic components fitted to and soldered into the board), 
P/N and version</t>
  </si>
  <si>
    <t>&lt;&lt; 2024-xx  &gt;&gt;</t>
  </si>
  <si>
    <t>rev11</t>
  </si>
  <si>
    <t>Specify all methods of manual beacon activation</t>
  </si>
  <si>
    <t>Issue 5, Revision 11</t>
  </si>
  <si>
    <t>October 2024</t>
  </si>
  <si>
    <t>Issue 4, Revision 12</t>
  </si>
  <si>
    <t>PCB assembly(-ies) Part Number(s)</t>
  </si>
  <si>
    <t>Hardware Part Number and Version</t>
  </si>
  <si>
    <t>Software Part Number/Version, 
Date of Issue/Release</t>
  </si>
  <si>
    <t>Firmware Part Number/Version, 
Date of Issue/Release</t>
  </si>
  <si>
    <t>&lt;&lt; 2025-xx  &gt;&gt;</t>
  </si>
  <si>
    <t>Distinct indication of insufficient battery energy (Yes or No)</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</si>
  <si>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Date &gt;&gt;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</si>
</sst>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41">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xf numFmtId="49" fontId="1" fillId="2" borderId="6" xfId="0" applyNumberFormat="1" applyFont="1" applyFill="1" applyBorder="1"/>
    <xf numFmtId="0" fontId="3" fillId="0" borderId="0" xfId="0" applyFont="1" applyAlignment="1">
      <alignment horizontal="justify" vertical="center" wrapText="1"/>
    </xf>
    <xf numFmtId="49" fontId="1" fillId="0" borderId="0" xfId="0" applyNumberFormat="1" applyFont="1" applyAlignment="1">
      <alignment horizontal="center"/>
    </xf>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0" fontId="1" fillId="4" borderId="22" xfId="0" applyFont="1" applyFill="1" applyBorder="1" applyAlignment="1">
      <alignment vertical="center" wrapText="1"/>
    </xf>
    <xf numFmtId="0" fontId="1" fillId="7" borderId="1" xfId="0"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 fillId="2" borderId="1" xfId="0" applyNumberFormat="1" applyFont="1" applyFill="1" applyBorder="1" applyAlignment="1">
      <alignment horizontal="center"/>
    </xf>
    <xf numFmtId="49" fontId="3" fillId="7" borderId="15" xfId="0" applyNumberFormat="1" applyFont="1" applyFill="1" applyBorder="1" applyAlignment="1">
      <alignment horizontal="justify" vertical="center" wrapText="1"/>
    </xf>
    <xf numFmtId="49" fontId="1" fillId="7" borderId="1" xfId="0" applyNumberFormat="1" applyFont="1" applyFill="1" applyBorder="1" applyAlignment="1">
      <alignment wrapText="1"/>
    </xf>
    <xf numFmtId="49" fontId="1" fillId="2" borderId="1" xfId="0" applyNumberFormat="1" applyFont="1" applyFill="1" applyBorder="1" applyAlignment="1">
      <alignment horizontal="center"/>
    </xf>
    <xf numFmtId="0" fontId="10" fillId="5" borderId="1" xfId="1" applyFont="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1" xfId="1" applyNumberFormat="1" applyFont="1" applyBorder="1" applyAlignment="1">
      <alignment horizontal="center" vertical="center"/>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1" fillId="0" borderId="34" xfId="0" applyNumberFormat="1" applyFont="1" applyBorder="1" applyAlignment="1">
      <alignment horizontal="left" wrapText="1"/>
    </xf>
    <xf numFmtId="49" fontId="3" fillId="7" borderId="33" xfId="0" applyNumberFormat="1" applyFont="1" applyFill="1" applyBorder="1" applyAlignment="1">
      <alignment horizontal="left" vertical="center" wrapText="1"/>
    </xf>
    <xf numFmtId="49" fontId="2" fillId="3" borderId="0" xfId="0" applyNumberFormat="1" applyFont="1" applyFill="1" applyAlignment="1">
      <alignment horizontal="left" vertical="center"/>
    </xf>
    <xf numFmtId="49" fontId="1" fillId="2" borderId="37" xfId="0" applyNumberFormat="1" applyFont="1" applyFill="1" applyBorder="1" applyAlignment="1">
      <alignment horizontal="center"/>
    </xf>
    <xf numFmtId="49" fontId="1" fillId="2" borderId="0" xfId="0" applyNumberFormat="1" applyFont="1" applyFill="1" applyAlignment="1">
      <alignment horizontal="center"/>
    </xf>
    <xf numFmtId="49" fontId="1" fillId="2" borderId="38" xfId="0" applyNumberFormat="1" applyFont="1" applyFill="1" applyBorder="1" applyAlignment="1">
      <alignment horizontal="left" vertical="center"/>
    </xf>
    <xf numFmtId="49" fontId="1" fillId="2" borderId="12" xfId="0" applyNumberFormat="1" applyFont="1" applyFill="1" applyBorder="1" applyAlignment="1">
      <alignment horizontal="left" vertical="center"/>
    </xf>
    <xf numFmtId="49" fontId="1" fillId="2" borderId="39"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5" xfId="0" applyNumberFormat="1" applyFont="1" applyFill="1" applyBorder="1" applyAlignment="1">
      <alignment horizontal="justify"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8"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18" xfId="0"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xf numFmtId="0" fontId="3" fillId="7" borderId="10" xfId="0" applyFont="1" applyFill="1" applyBorder="1" applyAlignment="1">
      <alignment horizontal="justify" vertical="center" wrapText="1"/>
    </xf>
    <xf numFmtId="49" fontId="8" fillId="5" borderId="1" xfId="1" applyNumberFormat="1" applyBorder="1" applyAlignment="1"/>
    <xf numFmtId="49" fontId="8" fillId="5" borderId="6" xfId="1" applyNumberFormat="1" applyBorder="1" applyAlignment="1"/>
    <xf numFmtId="0" fontId="3" fillId="4" borderId="22" xfId="0" applyFont="1" applyFill="1" applyBorder="1" applyAlignment="1">
      <alignment horizontal="left" vertical="center" wrapText="1"/>
    </xf>
    <xf numFmtId="0" fontId="3" fillId="4" borderId="18" xfId="0" applyFont="1" applyFill="1" applyBorder="1" applyAlignment="1">
      <alignment horizontal="left" vertical="center"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201"/>
  <sheetViews>
    <sheetView tabSelected="1" zoomScaleNormal="100" workbookViewId="0"/>
  </sheetViews>
  <sheetFormatPr defaultColWidth="9.140625" defaultRowHeight="11.25" x14ac:dyDescent="0.2"/>
  <cols>
    <col min="1" max="1" width="3.7109375" style="1" customWidth="1"/>
    <col min="2" max="2" width="86.140625" style="1" customWidth="1"/>
    <col min="3" max="3" width="37.7109375" style="56" customWidth="1"/>
    <col min="4" max="4" width="30.28515625" style="1" customWidth="1"/>
    <col min="5" max="5" width="30.7109375" style="1" customWidth="1"/>
    <col min="6" max="16384" width="9.140625" style="1"/>
  </cols>
  <sheetData>
    <row r="1" spans="2:5" ht="12" thickBot="1" x14ac:dyDescent="0.25"/>
    <row r="2" spans="2:5" x14ac:dyDescent="0.2">
      <c r="B2" s="142" t="s">
        <v>240</v>
      </c>
      <c r="C2" s="143"/>
      <c r="D2" s="144"/>
    </row>
    <row r="3" spans="2:5" x14ac:dyDescent="0.2">
      <c r="B3" s="35" t="s">
        <v>3</v>
      </c>
      <c r="C3" s="159" t="s">
        <v>169</v>
      </c>
      <c r="D3" s="160"/>
    </row>
    <row r="4" spans="2:5" x14ac:dyDescent="0.2">
      <c r="B4" s="73" t="s">
        <v>269</v>
      </c>
      <c r="C4" s="172" t="s">
        <v>170</v>
      </c>
      <c r="D4" s="173"/>
    </row>
    <row r="5" spans="2:5" x14ac:dyDescent="0.2">
      <c r="B5" s="35" t="s">
        <v>4</v>
      </c>
      <c r="C5" s="159" t="s">
        <v>349</v>
      </c>
      <c r="D5" s="160"/>
    </row>
    <row r="6" spans="2:5" ht="12" thickBot="1" x14ac:dyDescent="0.25">
      <c r="B6" s="36" t="s">
        <v>5</v>
      </c>
      <c r="C6" s="159" t="s">
        <v>171</v>
      </c>
      <c r="D6" s="160"/>
    </row>
    <row r="8" spans="2:5" ht="12" thickBot="1" x14ac:dyDescent="0.25">
      <c r="B8" s="165" t="s">
        <v>241</v>
      </c>
      <c r="C8" s="165"/>
      <c r="D8" s="165"/>
      <c r="E8" s="165"/>
    </row>
    <row r="9" spans="2:5" x14ac:dyDescent="0.2">
      <c r="B9" s="168" t="s">
        <v>23</v>
      </c>
      <c r="C9" s="170" t="s">
        <v>24</v>
      </c>
      <c r="D9" s="166" t="s">
        <v>175</v>
      </c>
      <c r="E9" s="167"/>
    </row>
    <row r="10" spans="2:5" x14ac:dyDescent="0.2">
      <c r="B10" s="169"/>
      <c r="C10" s="171"/>
      <c r="D10" s="125" t="s">
        <v>443</v>
      </c>
      <c r="E10" s="125" t="s">
        <v>444</v>
      </c>
    </row>
    <row r="11" spans="2:5" x14ac:dyDescent="0.2">
      <c r="B11" s="37" t="s">
        <v>6</v>
      </c>
      <c r="C11" s="38" t="s">
        <v>7</v>
      </c>
      <c r="D11" s="55"/>
      <c r="E11" s="44"/>
    </row>
    <row r="12" spans="2:5" x14ac:dyDescent="0.2">
      <c r="B12" s="37" t="s">
        <v>8</v>
      </c>
      <c r="C12" s="38" t="s">
        <v>7</v>
      </c>
      <c r="D12" s="55"/>
      <c r="E12" s="44"/>
    </row>
    <row r="13" spans="2:5" x14ac:dyDescent="0.2">
      <c r="B13" s="37" t="s">
        <v>9</v>
      </c>
      <c r="C13" s="38" t="s">
        <v>7</v>
      </c>
      <c r="D13" s="55"/>
      <c r="E13" s="44"/>
    </row>
    <row r="14" spans="2:5" x14ac:dyDescent="0.2">
      <c r="B14" s="37" t="s">
        <v>10</v>
      </c>
      <c r="C14" s="38" t="s">
        <v>7</v>
      </c>
      <c r="D14" s="55"/>
      <c r="E14" s="44"/>
    </row>
    <row r="15" spans="2:5" x14ac:dyDescent="0.2">
      <c r="B15" s="174" t="s">
        <v>11</v>
      </c>
      <c r="C15" s="38" t="s">
        <v>12</v>
      </c>
      <c r="D15" s="55"/>
      <c r="E15" s="44"/>
    </row>
    <row r="16" spans="2:5" x14ac:dyDescent="0.2">
      <c r="B16" s="174"/>
      <c r="C16" s="38" t="s">
        <v>13</v>
      </c>
      <c r="D16" s="55" t="s">
        <v>271</v>
      </c>
      <c r="E16" s="44" t="s">
        <v>271</v>
      </c>
    </row>
    <row r="17" spans="2:5" ht="22.5" x14ac:dyDescent="0.2">
      <c r="B17" s="174"/>
      <c r="C17" s="38" t="s">
        <v>272</v>
      </c>
      <c r="D17" s="55"/>
      <c r="E17" s="44"/>
    </row>
    <row r="18" spans="2:5" x14ac:dyDescent="0.2">
      <c r="B18" s="174" t="s">
        <v>14</v>
      </c>
      <c r="C18" s="38" t="s">
        <v>12</v>
      </c>
      <c r="D18" s="55"/>
      <c r="E18" s="44"/>
    </row>
    <row r="19" spans="2:5" ht="26.25" customHeight="1" x14ac:dyDescent="0.2">
      <c r="B19" s="174"/>
      <c r="C19" s="39" t="s">
        <v>13</v>
      </c>
      <c r="D19" s="55"/>
      <c r="E19" s="44"/>
    </row>
    <row r="20" spans="2:5" x14ac:dyDescent="0.2">
      <c r="B20" s="37" t="s">
        <v>15</v>
      </c>
      <c r="C20" s="38" t="s">
        <v>16</v>
      </c>
      <c r="D20" s="55"/>
      <c r="E20" s="44"/>
    </row>
    <row r="21" spans="2:5" ht="24.75" customHeight="1" x14ac:dyDescent="0.2">
      <c r="B21" s="37" t="s">
        <v>0</v>
      </c>
      <c r="C21" s="38" t="s">
        <v>173</v>
      </c>
      <c r="D21" s="55"/>
      <c r="E21" s="44"/>
    </row>
    <row r="22" spans="2:5" x14ac:dyDescent="0.2">
      <c r="B22" s="174" t="s">
        <v>17</v>
      </c>
      <c r="C22" s="38" t="s">
        <v>18</v>
      </c>
      <c r="D22" s="55"/>
      <c r="E22" s="44"/>
    </row>
    <row r="23" spans="2:5" ht="23.45" customHeight="1" x14ac:dyDescent="0.2">
      <c r="B23" s="174"/>
      <c r="C23" s="38" t="s">
        <v>19</v>
      </c>
      <c r="D23" s="55"/>
      <c r="E23" s="44"/>
    </row>
    <row r="24" spans="2:5" x14ac:dyDescent="0.2">
      <c r="B24" s="37" t="s">
        <v>20</v>
      </c>
      <c r="C24" s="38" t="s">
        <v>21</v>
      </c>
      <c r="D24" s="55"/>
      <c r="E24" s="44"/>
    </row>
    <row r="25" spans="2:5" ht="12" thickBot="1" x14ac:dyDescent="0.25">
      <c r="B25" s="40" t="s">
        <v>22</v>
      </c>
      <c r="C25" s="116"/>
      <c r="D25" s="116"/>
      <c r="E25" s="45"/>
    </row>
    <row r="26" spans="2:5" ht="23.25" customHeight="1" x14ac:dyDescent="0.2">
      <c r="B26" s="163" t="s">
        <v>273</v>
      </c>
      <c r="C26" s="163"/>
      <c r="D26" s="163"/>
    </row>
    <row r="27" spans="2:5" ht="12" thickBot="1" x14ac:dyDescent="0.25"/>
    <row r="28" spans="2:5" x14ac:dyDescent="0.2">
      <c r="B28" s="142" t="s">
        <v>242</v>
      </c>
      <c r="C28" s="143"/>
      <c r="D28" s="144"/>
    </row>
    <row r="29" spans="2:5" x14ac:dyDescent="0.2">
      <c r="B29" s="4" t="s">
        <v>25</v>
      </c>
      <c r="C29" s="145" t="s">
        <v>97</v>
      </c>
      <c r="D29" s="146"/>
    </row>
    <row r="30" spans="2:5" x14ac:dyDescent="0.2">
      <c r="B30" s="37" t="s">
        <v>174</v>
      </c>
      <c r="C30" s="130" t="s">
        <v>178</v>
      </c>
      <c r="D30" s="131"/>
    </row>
    <row r="31" spans="2:5" x14ac:dyDescent="0.2">
      <c r="B31" s="37" t="s">
        <v>172</v>
      </c>
      <c r="C31" s="58" t="s">
        <v>176</v>
      </c>
      <c r="D31" s="43" t="s">
        <v>177</v>
      </c>
    </row>
    <row r="32" spans="2:5" ht="22.5" x14ac:dyDescent="0.2">
      <c r="B32" s="37" t="s">
        <v>243</v>
      </c>
      <c r="C32" s="49" t="s">
        <v>201</v>
      </c>
      <c r="D32" s="50" t="s">
        <v>268</v>
      </c>
    </row>
    <row r="33" spans="2:4" x14ac:dyDescent="0.2">
      <c r="B33" s="154" t="s">
        <v>274</v>
      </c>
      <c r="C33" s="59" t="s">
        <v>234</v>
      </c>
      <c r="D33" s="39" t="s">
        <v>358</v>
      </c>
    </row>
    <row r="34" spans="2:4" x14ac:dyDescent="0.2">
      <c r="B34" s="155"/>
      <c r="C34" s="59" t="s">
        <v>234</v>
      </c>
      <c r="D34" s="39" t="s">
        <v>359</v>
      </c>
    </row>
    <row r="35" spans="2:4" x14ac:dyDescent="0.2">
      <c r="B35" s="155"/>
      <c r="C35" s="59" t="s">
        <v>234</v>
      </c>
      <c r="D35" s="39" t="s">
        <v>360</v>
      </c>
    </row>
    <row r="36" spans="2:4" x14ac:dyDescent="0.2">
      <c r="B36" s="155"/>
      <c r="C36" s="59" t="s">
        <v>234</v>
      </c>
      <c r="D36" s="39" t="s">
        <v>277</v>
      </c>
    </row>
    <row r="37" spans="2:4" x14ac:dyDescent="0.2">
      <c r="B37" s="156"/>
      <c r="C37" s="59" t="s">
        <v>276</v>
      </c>
      <c r="D37" s="39" t="s">
        <v>275</v>
      </c>
    </row>
    <row r="38" spans="2:4" x14ac:dyDescent="0.2">
      <c r="B38" s="37" t="s">
        <v>26</v>
      </c>
      <c r="C38" s="130"/>
      <c r="D38" s="131"/>
    </row>
    <row r="39" spans="2:4" x14ac:dyDescent="0.2">
      <c r="B39" s="151" t="s">
        <v>295</v>
      </c>
      <c r="C39" s="46" t="s">
        <v>278</v>
      </c>
      <c r="D39" s="42" t="s">
        <v>279</v>
      </c>
    </row>
    <row r="40" spans="2:4" x14ac:dyDescent="0.2">
      <c r="B40" s="164"/>
      <c r="C40" s="46" t="s">
        <v>283</v>
      </c>
      <c r="D40" s="42" t="s">
        <v>280</v>
      </c>
    </row>
    <row r="41" spans="2:4" x14ac:dyDescent="0.2">
      <c r="B41" s="164"/>
      <c r="C41" s="46" t="s">
        <v>282</v>
      </c>
      <c r="D41" s="42" t="s">
        <v>284</v>
      </c>
    </row>
    <row r="42" spans="2:4" x14ac:dyDescent="0.2">
      <c r="B42" s="152"/>
      <c r="C42" s="46" t="s">
        <v>281</v>
      </c>
      <c r="D42" s="42" t="s">
        <v>285</v>
      </c>
    </row>
    <row r="43" spans="2:4" ht="22.5" x14ac:dyDescent="0.2">
      <c r="B43" s="37" t="s">
        <v>179</v>
      </c>
      <c r="C43" s="136" t="s">
        <v>234</v>
      </c>
      <c r="D43" s="137"/>
    </row>
    <row r="44" spans="2:4" ht="15" x14ac:dyDescent="0.2">
      <c r="B44" s="37" t="s">
        <v>27</v>
      </c>
      <c r="C44" s="161" t="s">
        <v>352</v>
      </c>
      <c r="D44" s="162"/>
    </row>
    <row r="45" spans="2:4" ht="20.45" customHeight="1" x14ac:dyDescent="0.2">
      <c r="B45" s="151" t="s">
        <v>28</v>
      </c>
      <c r="C45" s="46" t="s">
        <v>190</v>
      </c>
      <c r="D45" s="42" t="s">
        <v>236</v>
      </c>
    </row>
    <row r="46" spans="2:4" ht="15" x14ac:dyDescent="0.2">
      <c r="B46" s="164"/>
      <c r="C46" s="46" t="s">
        <v>191</v>
      </c>
      <c r="D46" s="48"/>
    </row>
    <row r="47" spans="2:4" ht="15" x14ac:dyDescent="0.2">
      <c r="B47" s="164"/>
      <c r="C47" s="46" t="s">
        <v>192</v>
      </c>
      <c r="D47" s="48"/>
    </row>
    <row r="48" spans="2:4" x14ac:dyDescent="0.2">
      <c r="B48" s="152"/>
      <c r="C48" s="46" t="s">
        <v>193</v>
      </c>
      <c r="D48" s="42" t="s">
        <v>239</v>
      </c>
    </row>
    <row r="49" spans="2:4" ht="15" x14ac:dyDescent="0.2">
      <c r="B49" s="37" t="s">
        <v>29</v>
      </c>
      <c r="C49" s="161"/>
      <c r="D49" s="162"/>
    </row>
    <row r="50" spans="2:4" x14ac:dyDescent="0.2">
      <c r="B50" s="151" t="s">
        <v>30</v>
      </c>
      <c r="C50" s="46" t="s">
        <v>188</v>
      </c>
      <c r="D50" s="42"/>
    </row>
    <row r="51" spans="2:4" x14ac:dyDescent="0.2">
      <c r="B51" s="152"/>
      <c r="C51" s="46" t="s">
        <v>189</v>
      </c>
      <c r="D51" s="42"/>
    </row>
    <row r="52" spans="2:4" ht="22.5" x14ac:dyDescent="0.2">
      <c r="B52" s="37" t="s">
        <v>182</v>
      </c>
      <c r="C52" s="59" t="s">
        <v>350</v>
      </c>
      <c r="D52" s="39" t="s">
        <v>180</v>
      </c>
    </row>
    <row r="53" spans="2:4" ht="22.5" x14ac:dyDescent="0.2">
      <c r="B53" s="37" t="s">
        <v>183</v>
      </c>
      <c r="C53" s="59" t="s">
        <v>350</v>
      </c>
      <c r="D53" s="39" t="s">
        <v>180</v>
      </c>
    </row>
    <row r="54" spans="2:4" x14ac:dyDescent="0.2">
      <c r="B54" s="37" t="s">
        <v>31</v>
      </c>
      <c r="C54" s="130"/>
      <c r="D54" s="131"/>
    </row>
    <row r="55" spans="2:4" x14ac:dyDescent="0.2">
      <c r="B55" s="37" t="s">
        <v>32</v>
      </c>
      <c r="C55" s="130"/>
      <c r="D55" s="131"/>
    </row>
    <row r="56" spans="2:4" x14ac:dyDescent="0.2">
      <c r="B56" s="151" t="s">
        <v>33</v>
      </c>
      <c r="C56" s="46" t="s">
        <v>186</v>
      </c>
      <c r="D56" s="42"/>
    </row>
    <row r="57" spans="2:4" x14ac:dyDescent="0.2">
      <c r="B57" s="152"/>
      <c r="C57" s="46" t="s">
        <v>187</v>
      </c>
      <c r="D57" s="42"/>
    </row>
    <row r="58" spans="2:4" x14ac:dyDescent="0.2">
      <c r="B58" s="37" t="s">
        <v>34</v>
      </c>
      <c r="C58" s="136" t="s">
        <v>221</v>
      </c>
      <c r="D58" s="137"/>
    </row>
    <row r="59" spans="2:4" x14ac:dyDescent="0.2">
      <c r="B59" s="37" t="s">
        <v>35</v>
      </c>
      <c r="C59" s="130"/>
      <c r="D59" s="131"/>
    </row>
    <row r="60" spans="2:4" x14ac:dyDescent="0.2">
      <c r="B60" s="37" t="s">
        <v>36</v>
      </c>
      <c r="C60" s="130"/>
      <c r="D60" s="131"/>
    </row>
    <row r="61" spans="2:4" ht="22.5" x14ac:dyDescent="0.2">
      <c r="B61" s="151" t="s">
        <v>181</v>
      </c>
      <c r="C61" s="46" t="s">
        <v>194</v>
      </c>
      <c r="D61" s="42" t="s">
        <v>198</v>
      </c>
    </row>
    <row r="62" spans="2:4" ht="22.5" x14ac:dyDescent="0.2">
      <c r="B62" s="164"/>
      <c r="C62" s="46" t="s">
        <v>195</v>
      </c>
      <c r="D62" s="42" t="s">
        <v>198</v>
      </c>
    </row>
    <row r="63" spans="2:4" ht="22.5" x14ac:dyDescent="0.2">
      <c r="B63" s="164"/>
      <c r="C63" s="46" t="s">
        <v>196</v>
      </c>
      <c r="D63" s="42" t="s">
        <v>198</v>
      </c>
    </row>
    <row r="64" spans="2:4" ht="22.5" x14ac:dyDescent="0.2">
      <c r="B64" s="152"/>
      <c r="C64" s="46" t="s">
        <v>197</v>
      </c>
      <c r="D64" s="42" t="s">
        <v>198</v>
      </c>
    </row>
    <row r="65" spans="2:4" x14ac:dyDescent="0.2">
      <c r="B65" s="154" t="s">
        <v>37</v>
      </c>
      <c r="C65" s="46" t="s">
        <v>199</v>
      </c>
      <c r="D65" s="50"/>
    </row>
    <row r="66" spans="2:4" x14ac:dyDescent="0.2">
      <c r="B66" s="156"/>
      <c r="C66" s="46" t="s">
        <v>200</v>
      </c>
      <c r="D66" s="50"/>
    </row>
    <row r="67" spans="2:4" x14ac:dyDescent="0.2">
      <c r="B67" s="37" t="s">
        <v>38</v>
      </c>
      <c r="C67" s="130"/>
      <c r="D67" s="131"/>
    </row>
    <row r="68" spans="2:4" ht="22.5" x14ac:dyDescent="0.2">
      <c r="B68" s="37" t="s">
        <v>286</v>
      </c>
      <c r="C68" s="136" t="s">
        <v>234</v>
      </c>
      <c r="D68" s="137"/>
    </row>
    <row r="69" spans="2:4" x14ac:dyDescent="0.2">
      <c r="B69" s="37" t="s">
        <v>39</v>
      </c>
      <c r="C69" s="136" t="s">
        <v>234</v>
      </c>
      <c r="D69" s="137"/>
    </row>
    <row r="70" spans="2:4" x14ac:dyDescent="0.2">
      <c r="B70" s="37" t="s">
        <v>52</v>
      </c>
      <c r="C70" s="136" t="s">
        <v>234</v>
      </c>
      <c r="D70" s="137"/>
    </row>
    <row r="71" spans="2:4" x14ac:dyDescent="0.2">
      <c r="B71" s="37" t="s">
        <v>296</v>
      </c>
      <c r="C71" s="136" t="s">
        <v>234</v>
      </c>
      <c r="D71" s="137"/>
    </row>
    <row r="72" spans="2:4" x14ac:dyDescent="0.2">
      <c r="B72" s="37" t="s">
        <v>40</v>
      </c>
      <c r="C72" s="59" t="s">
        <v>185</v>
      </c>
      <c r="D72" s="39" t="s">
        <v>184</v>
      </c>
    </row>
    <row r="73" spans="2:4" x14ac:dyDescent="0.2">
      <c r="B73" s="37" t="s">
        <v>41</v>
      </c>
      <c r="C73" s="134"/>
      <c r="D73" s="135"/>
    </row>
    <row r="74" spans="2:4" x14ac:dyDescent="0.2">
      <c r="B74" s="37" t="s">
        <v>42</v>
      </c>
      <c r="C74" s="130"/>
      <c r="D74" s="131"/>
    </row>
    <row r="75" spans="2:4" x14ac:dyDescent="0.2">
      <c r="B75" s="37" t="s">
        <v>53</v>
      </c>
      <c r="C75" s="136" t="s">
        <v>221</v>
      </c>
      <c r="D75" s="137"/>
    </row>
    <row r="76" spans="2:4" x14ac:dyDescent="0.2">
      <c r="B76" s="51" t="s">
        <v>43</v>
      </c>
      <c r="C76" s="138"/>
      <c r="D76" s="139"/>
    </row>
    <row r="77" spans="2:4" x14ac:dyDescent="0.2">
      <c r="B77" s="151" t="s">
        <v>44</v>
      </c>
      <c r="C77" s="46" t="s">
        <v>186</v>
      </c>
      <c r="D77" s="42" t="s">
        <v>236</v>
      </c>
    </row>
    <row r="78" spans="2:4" x14ac:dyDescent="0.2">
      <c r="B78" s="152"/>
      <c r="C78" s="46" t="s">
        <v>187</v>
      </c>
      <c r="D78" s="42" t="s">
        <v>237</v>
      </c>
    </row>
    <row r="79" spans="2:4" x14ac:dyDescent="0.2">
      <c r="B79" s="37" t="s">
        <v>45</v>
      </c>
      <c r="C79" s="138"/>
      <c r="D79" s="139"/>
    </row>
    <row r="80" spans="2:4" x14ac:dyDescent="0.2">
      <c r="B80" s="37" t="s">
        <v>447</v>
      </c>
      <c r="C80" s="130"/>
      <c r="D80" s="131"/>
    </row>
    <row r="81" spans="2:4" x14ac:dyDescent="0.2">
      <c r="B81" s="37" t="s">
        <v>46</v>
      </c>
      <c r="C81" s="140"/>
      <c r="D81" s="141"/>
    </row>
    <row r="82" spans="2:4" x14ac:dyDescent="0.2">
      <c r="B82" s="37" t="s">
        <v>47</v>
      </c>
      <c r="C82" s="130"/>
      <c r="D82" s="131"/>
    </row>
    <row r="83" spans="2:4" x14ac:dyDescent="0.2">
      <c r="B83" s="37" t="s">
        <v>48</v>
      </c>
      <c r="C83" s="130"/>
      <c r="D83" s="131"/>
    </row>
    <row r="84" spans="2:4" x14ac:dyDescent="0.2">
      <c r="B84" s="37" t="s">
        <v>49</v>
      </c>
      <c r="C84" s="130"/>
      <c r="D84" s="131"/>
    </row>
    <row r="85" spans="2:4" x14ac:dyDescent="0.2">
      <c r="B85" s="37" t="s">
        <v>50</v>
      </c>
      <c r="C85" s="130"/>
      <c r="D85" s="131"/>
    </row>
    <row r="86" spans="2:4" ht="12" thickBot="1" x14ac:dyDescent="0.25">
      <c r="B86" s="40" t="s">
        <v>51</v>
      </c>
      <c r="C86" s="130"/>
      <c r="D86" s="131"/>
    </row>
    <row r="87" spans="2:4" x14ac:dyDescent="0.2">
      <c r="B87" s="5" t="s">
        <v>54</v>
      </c>
      <c r="C87" s="60" t="s">
        <v>55</v>
      </c>
      <c r="D87" s="68" t="s">
        <v>92</v>
      </c>
    </row>
    <row r="88" spans="2:4" x14ac:dyDescent="0.2">
      <c r="B88" s="37" t="s">
        <v>202</v>
      </c>
      <c r="C88" s="64" t="s">
        <v>221</v>
      </c>
      <c r="D88" s="64" t="s">
        <v>221</v>
      </c>
    </row>
    <row r="89" spans="2:4" x14ac:dyDescent="0.2">
      <c r="B89" s="37" t="s">
        <v>56</v>
      </c>
      <c r="C89" s="64" t="s">
        <v>221</v>
      </c>
      <c r="D89" s="64" t="s">
        <v>221</v>
      </c>
    </row>
    <row r="90" spans="2:4" x14ac:dyDescent="0.2">
      <c r="B90" s="37" t="s">
        <v>57</v>
      </c>
      <c r="C90" s="64" t="s">
        <v>221</v>
      </c>
      <c r="D90" s="64" t="s">
        <v>221</v>
      </c>
    </row>
    <row r="91" spans="2:4" ht="22.5" x14ac:dyDescent="0.2">
      <c r="B91" s="37" t="s">
        <v>204</v>
      </c>
      <c r="C91" s="64" t="s">
        <v>221</v>
      </c>
      <c r="D91" s="64" t="s">
        <v>221</v>
      </c>
    </row>
    <row r="92" spans="2:4" x14ac:dyDescent="0.2">
      <c r="B92" s="37" t="s">
        <v>238</v>
      </c>
      <c r="C92" s="67"/>
      <c r="D92" s="54"/>
    </row>
    <row r="93" spans="2:4" x14ac:dyDescent="0.2">
      <c r="B93" s="37" t="s">
        <v>58</v>
      </c>
      <c r="C93" s="67"/>
      <c r="D93" s="53" t="s">
        <v>59</v>
      </c>
    </row>
    <row r="94" spans="2:4" ht="22.5" x14ac:dyDescent="0.2">
      <c r="B94" s="37" t="s">
        <v>60</v>
      </c>
      <c r="C94" s="64" t="s">
        <v>221</v>
      </c>
      <c r="D94" s="64" t="s">
        <v>221</v>
      </c>
    </row>
    <row r="95" spans="2:4" x14ac:dyDescent="0.2">
      <c r="B95" s="37" t="s">
        <v>206</v>
      </c>
      <c r="C95" s="64" t="s">
        <v>231</v>
      </c>
      <c r="D95" s="64" t="s">
        <v>231</v>
      </c>
    </row>
    <row r="96" spans="2:4" x14ac:dyDescent="0.2">
      <c r="B96" s="37" t="s">
        <v>61</v>
      </c>
      <c r="C96" s="64" t="s">
        <v>221</v>
      </c>
      <c r="D96" s="64" t="s">
        <v>221</v>
      </c>
    </row>
    <row r="97" spans="2:4" x14ac:dyDescent="0.2">
      <c r="B97" s="37" t="s">
        <v>62</v>
      </c>
      <c r="C97" s="67"/>
      <c r="D97" s="67"/>
    </row>
    <row r="98" spans="2:4" x14ac:dyDescent="0.2">
      <c r="B98" s="37" t="s">
        <v>63</v>
      </c>
      <c r="C98" s="67"/>
      <c r="D98" s="67"/>
    </row>
    <row r="99" spans="2:4" x14ac:dyDescent="0.2">
      <c r="B99" s="37" t="s">
        <v>64</v>
      </c>
      <c r="C99" s="67"/>
      <c r="D99" s="67"/>
    </row>
    <row r="100" spans="2:4" x14ac:dyDescent="0.2">
      <c r="B100" s="37" t="s">
        <v>65</v>
      </c>
      <c r="C100" s="67" t="s">
        <v>232</v>
      </c>
      <c r="D100" s="67" t="s">
        <v>232</v>
      </c>
    </row>
    <row r="101" spans="2:4" x14ac:dyDescent="0.2">
      <c r="B101" s="37" t="s">
        <v>203</v>
      </c>
      <c r="C101" s="67"/>
      <c r="D101" s="67"/>
    </row>
    <row r="102" spans="2:4" x14ac:dyDescent="0.2">
      <c r="B102" s="37" t="s">
        <v>66</v>
      </c>
      <c r="C102" s="64" t="s">
        <v>221</v>
      </c>
      <c r="D102" s="64" t="s">
        <v>221</v>
      </c>
    </row>
    <row r="103" spans="2:4" x14ac:dyDescent="0.2">
      <c r="B103" s="37" t="s">
        <v>205</v>
      </c>
      <c r="C103" s="64" t="s">
        <v>221</v>
      </c>
      <c r="D103" s="64" t="s">
        <v>221</v>
      </c>
    </row>
    <row r="104" spans="2:4" x14ac:dyDescent="0.2">
      <c r="B104" s="37" t="s">
        <v>506</v>
      </c>
      <c r="C104" s="64" t="s">
        <v>221</v>
      </c>
      <c r="D104" s="64" t="s">
        <v>221</v>
      </c>
    </row>
    <row r="105" spans="2:4" x14ac:dyDescent="0.2">
      <c r="B105" s="37" t="s">
        <v>67</v>
      </c>
      <c r="C105" s="64" t="s">
        <v>221</v>
      </c>
      <c r="D105" s="64" t="s">
        <v>221</v>
      </c>
    </row>
    <row r="106" spans="2:4" x14ac:dyDescent="0.2">
      <c r="B106" s="37" t="s">
        <v>68</v>
      </c>
      <c r="C106" s="47" t="s">
        <v>59</v>
      </c>
      <c r="D106" s="64" t="s">
        <v>221</v>
      </c>
    </row>
    <row r="107" spans="2:4" x14ac:dyDescent="0.2">
      <c r="B107" s="37" t="s">
        <v>233</v>
      </c>
      <c r="C107" s="64" t="s">
        <v>231</v>
      </c>
      <c r="D107" s="64" t="s">
        <v>231</v>
      </c>
    </row>
    <row r="108" spans="2:4" ht="23.25" thickBot="1" x14ac:dyDescent="0.25">
      <c r="B108" s="40" t="s">
        <v>445</v>
      </c>
      <c r="C108" s="67"/>
      <c r="D108" s="54"/>
    </row>
    <row r="109" spans="2:4" ht="12" thickBot="1" x14ac:dyDescent="0.25">
      <c r="B109" s="126" t="s">
        <v>436</v>
      </c>
      <c r="C109" s="132" t="s">
        <v>221</v>
      </c>
      <c r="D109" s="133"/>
    </row>
    <row r="110" spans="2:4" x14ac:dyDescent="0.2">
      <c r="B110" s="5" t="s">
        <v>69</v>
      </c>
      <c r="C110" s="57" t="s">
        <v>91</v>
      </c>
      <c r="D110" s="52" t="s">
        <v>175</v>
      </c>
    </row>
    <row r="111" spans="2:4" x14ac:dyDescent="0.2">
      <c r="B111" s="154" t="s">
        <v>93</v>
      </c>
      <c r="C111" s="38" t="s">
        <v>70</v>
      </c>
      <c r="D111" s="55"/>
    </row>
    <row r="112" spans="2:4" x14ac:dyDescent="0.2">
      <c r="B112" s="155"/>
      <c r="C112" s="38" t="s">
        <v>71</v>
      </c>
      <c r="D112" s="55"/>
    </row>
    <row r="113" spans="2:4" x14ac:dyDescent="0.2">
      <c r="B113" s="155"/>
      <c r="C113" s="38" t="s">
        <v>72</v>
      </c>
      <c r="D113" s="55"/>
    </row>
    <row r="114" spans="2:4" x14ac:dyDescent="0.2">
      <c r="B114" s="155"/>
      <c r="C114" s="38" t="s">
        <v>73</v>
      </c>
      <c r="D114" s="55"/>
    </row>
    <row r="115" spans="2:4" x14ac:dyDescent="0.2">
      <c r="B115" s="155"/>
      <c r="C115" s="38" t="s">
        <v>74</v>
      </c>
      <c r="D115" s="55"/>
    </row>
    <row r="116" spans="2:4" x14ac:dyDescent="0.2">
      <c r="B116" s="155"/>
      <c r="C116" s="38" t="s">
        <v>75</v>
      </c>
      <c r="D116" s="55"/>
    </row>
    <row r="117" spans="2:4" x14ac:dyDescent="0.2">
      <c r="B117" s="155"/>
      <c r="C117" s="38" t="s">
        <v>76</v>
      </c>
      <c r="D117" s="55"/>
    </row>
    <row r="118" spans="2:4" x14ac:dyDescent="0.2">
      <c r="B118" s="155"/>
      <c r="C118" s="38" t="s">
        <v>77</v>
      </c>
      <c r="D118" s="55"/>
    </row>
    <row r="119" spans="2:4" x14ac:dyDescent="0.2">
      <c r="B119" s="155"/>
      <c r="C119" s="38" t="s">
        <v>78</v>
      </c>
      <c r="D119" s="55"/>
    </row>
    <row r="120" spans="2:4" x14ac:dyDescent="0.2">
      <c r="B120" s="155"/>
      <c r="C120" s="38" t="s">
        <v>79</v>
      </c>
      <c r="D120" s="55"/>
    </row>
    <row r="121" spans="2:4" x14ac:dyDescent="0.2">
      <c r="B121" s="155"/>
      <c r="C121" s="38" t="s">
        <v>80</v>
      </c>
      <c r="D121" s="55"/>
    </row>
    <row r="122" spans="2:4" x14ac:dyDescent="0.2">
      <c r="B122" s="156"/>
      <c r="C122" s="38" t="s">
        <v>81</v>
      </c>
      <c r="D122" s="55"/>
    </row>
    <row r="123" spans="2:4" x14ac:dyDescent="0.2">
      <c r="B123" s="148" t="s">
        <v>94</v>
      </c>
      <c r="C123" s="38" t="s">
        <v>82</v>
      </c>
      <c r="D123" s="55"/>
    </row>
    <row r="124" spans="2:4" x14ac:dyDescent="0.2">
      <c r="B124" s="149"/>
      <c r="C124" s="38" t="s">
        <v>83</v>
      </c>
      <c r="D124" s="55"/>
    </row>
    <row r="125" spans="2:4" x14ac:dyDescent="0.2">
      <c r="B125" s="149"/>
      <c r="C125" s="38" t="s">
        <v>84</v>
      </c>
      <c r="D125" s="55"/>
    </row>
    <row r="126" spans="2:4" x14ac:dyDescent="0.2">
      <c r="B126" s="149"/>
      <c r="C126" s="38" t="s">
        <v>85</v>
      </c>
      <c r="D126" s="55"/>
    </row>
    <row r="127" spans="2:4" x14ac:dyDescent="0.2">
      <c r="B127" s="149"/>
      <c r="C127" s="38" t="s">
        <v>76</v>
      </c>
      <c r="D127" s="55"/>
    </row>
    <row r="128" spans="2:4" x14ac:dyDescent="0.2">
      <c r="B128" s="153"/>
      <c r="C128" s="38" t="s">
        <v>79</v>
      </c>
      <c r="D128" s="55"/>
    </row>
    <row r="129" spans="2:4" x14ac:dyDescent="0.2">
      <c r="B129" s="148" t="s">
        <v>95</v>
      </c>
      <c r="C129" s="38" t="s">
        <v>86</v>
      </c>
      <c r="D129" s="55"/>
    </row>
    <row r="130" spans="2:4" x14ac:dyDescent="0.2">
      <c r="B130" s="149"/>
      <c r="C130" s="38" t="s">
        <v>87</v>
      </c>
      <c r="D130" s="55"/>
    </row>
    <row r="131" spans="2:4" x14ac:dyDescent="0.2">
      <c r="B131" s="153"/>
      <c r="C131" s="38" t="s">
        <v>88</v>
      </c>
      <c r="D131" s="55"/>
    </row>
    <row r="132" spans="2:4" x14ac:dyDescent="0.2">
      <c r="B132" s="148" t="s">
        <v>207</v>
      </c>
      <c r="C132" s="38" t="s">
        <v>76</v>
      </c>
      <c r="D132" s="55"/>
    </row>
    <row r="133" spans="2:4" x14ac:dyDescent="0.2">
      <c r="B133" s="149"/>
      <c r="C133" s="38" t="s">
        <v>77</v>
      </c>
      <c r="D133" s="55"/>
    </row>
    <row r="134" spans="2:4" x14ac:dyDescent="0.2">
      <c r="B134" s="149"/>
      <c r="C134" s="38" t="s">
        <v>78</v>
      </c>
      <c r="D134" s="55"/>
    </row>
    <row r="135" spans="2:4" x14ac:dyDescent="0.2">
      <c r="B135" s="149"/>
      <c r="C135" s="38" t="s">
        <v>437</v>
      </c>
      <c r="D135" s="55"/>
    </row>
    <row r="136" spans="2:4" x14ac:dyDescent="0.2">
      <c r="B136" s="153"/>
      <c r="C136" s="38" t="s">
        <v>438</v>
      </c>
      <c r="D136" s="55"/>
    </row>
    <row r="137" spans="2:4" x14ac:dyDescent="0.2">
      <c r="B137" s="148" t="s">
        <v>361</v>
      </c>
      <c r="C137" s="38" t="s">
        <v>89</v>
      </c>
      <c r="D137" s="55"/>
    </row>
    <row r="138" spans="2:4" x14ac:dyDescent="0.2">
      <c r="B138" s="149"/>
      <c r="C138" s="38" t="s">
        <v>90</v>
      </c>
      <c r="D138" s="55"/>
    </row>
    <row r="139" spans="2:4" x14ac:dyDescent="0.2">
      <c r="B139" s="153"/>
      <c r="C139" s="38" t="s">
        <v>11</v>
      </c>
      <c r="D139" s="55"/>
    </row>
    <row r="140" spans="2:4" x14ac:dyDescent="0.2">
      <c r="B140" s="148" t="s">
        <v>362</v>
      </c>
      <c r="C140" s="38" t="s">
        <v>89</v>
      </c>
      <c r="D140" s="55"/>
    </row>
    <row r="141" spans="2:4" x14ac:dyDescent="0.2">
      <c r="B141" s="153"/>
      <c r="C141" s="38" t="s">
        <v>11</v>
      </c>
      <c r="D141" s="55"/>
    </row>
    <row r="142" spans="2:4" x14ac:dyDescent="0.2">
      <c r="B142" s="148" t="s">
        <v>96</v>
      </c>
      <c r="C142" s="38" t="s">
        <v>70</v>
      </c>
      <c r="D142" s="55"/>
    </row>
    <row r="143" spans="2:4" x14ac:dyDescent="0.2">
      <c r="B143" s="149"/>
      <c r="C143" s="38" t="s">
        <v>71</v>
      </c>
      <c r="D143" s="55"/>
    </row>
    <row r="144" spans="2:4" x14ac:dyDescent="0.2">
      <c r="B144" s="149"/>
      <c r="C144" s="38" t="s">
        <v>72</v>
      </c>
      <c r="D144" s="55"/>
    </row>
    <row r="145" spans="2:5" x14ac:dyDescent="0.2">
      <c r="B145" s="149"/>
      <c r="C145" s="38" t="s">
        <v>73</v>
      </c>
      <c r="D145" s="55"/>
    </row>
    <row r="146" spans="2:5" x14ac:dyDescent="0.2">
      <c r="B146" s="149"/>
      <c r="C146" s="38" t="s">
        <v>74</v>
      </c>
      <c r="D146" s="55"/>
    </row>
    <row r="147" spans="2:5" x14ac:dyDescent="0.2">
      <c r="B147" s="149"/>
      <c r="C147" s="38" t="s">
        <v>75</v>
      </c>
      <c r="D147" s="55"/>
    </row>
    <row r="148" spans="2:5" x14ac:dyDescent="0.2">
      <c r="B148" s="149"/>
      <c r="C148" s="38" t="s">
        <v>76</v>
      </c>
      <c r="D148" s="55"/>
    </row>
    <row r="149" spans="2:5" x14ac:dyDescent="0.2">
      <c r="B149" s="149"/>
      <c r="C149" s="38" t="s">
        <v>77</v>
      </c>
      <c r="D149" s="55"/>
    </row>
    <row r="150" spans="2:5" x14ac:dyDescent="0.2">
      <c r="B150" s="149"/>
      <c r="C150" s="38" t="s">
        <v>78</v>
      </c>
      <c r="D150" s="55"/>
    </row>
    <row r="151" spans="2:5" ht="12" thickBot="1" x14ac:dyDescent="0.25">
      <c r="B151" s="150"/>
      <c r="C151" s="41" t="s">
        <v>79</v>
      </c>
      <c r="D151" s="55"/>
    </row>
    <row r="152" spans="2:5" x14ac:dyDescent="0.2">
      <c r="B152" s="3" t="s">
        <v>102</v>
      </c>
      <c r="C152" s="157" t="s">
        <v>97</v>
      </c>
      <c r="D152" s="158"/>
    </row>
    <row r="153" spans="2:5" ht="12" thickBot="1" x14ac:dyDescent="0.25">
      <c r="B153" s="37" t="s">
        <v>208</v>
      </c>
      <c r="C153" s="136" t="s">
        <v>221</v>
      </c>
      <c r="D153" s="137"/>
    </row>
    <row r="154" spans="2:5" x14ac:dyDescent="0.2">
      <c r="B154" s="154" t="s">
        <v>209</v>
      </c>
      <c r="C154" s="60" t="s">
        <v>211</v>
      </c>
      <c r="D154" s="60" t="s">
        <v>214</v>
      </c>
      <c r="E154" s="60" t="s">
        <v>210</v>
      </c>
    </row>
    <row r="155" spans="2:5" x14ac:dyDescent="0.2">
      <c r="B155" s="155"/>
      <c r="C155" s="61" t="s">
        <v>212</v>
      </c>
      <c r="D155" s="55" t="s">
        <v>220</v>
      </c>
      <c r="E155" s="55" t="s">
        <v>221</v>
      </c>
    </row>
    <row r="156" spans="2:5" x14ac:dyDescent="0.2">
      <c r="B156" s="155"/>
      <c r="C156" s="61" t="s">
        <v>213</v>
      </c>
      <c r="D156" s="55" t="s">
        <v>220</v>
      </c>
      <c r="E156" s="55" t="s">
        <v>221</v>
      </c>
    </row>
    <row r="157" spans="2:5" x14ac:dyDescent="0.2">
      <c r="B157" s="155"/>
      <c r="C157" s="61" t="s">
        <v>215</v>
      </c>
      <c r="D157" s="55" t="s">
        <v>220</v>
      </c>
      <c r="E157" s="55" t="s">
        <v>221</v>
      </c>
    </row>
    <row r="158" spans="2:5" x14ac:dyDescent="0.2">
      <c r="B158" s="155"/>
      <c r="C158" s="61" t="s">
        <v>216</v>
      </c>
      <c r="D158" s="62"/>
      <c r="E158" s="62"/>
    </row>
    <row r="159" spans="2:5" x14ac:dyDescent="0.2">
      <c r="B159" s="155"/>
      <c r="C159" s="55" t="s">
        <v>218</v>
      </c>
      <c r="D159" s="55" t="s">
        <v>220</v>
      </c>
      <c r="E159" s="55" t="s">
        <v>221</v>
      </c>
    </row>
    <row r="160" spans="2:5" x14ac:dyDescent="0.2">
      <c r="B160" s="156"/>
      <c r="C160" s="61" t="s">
        <v>217</v>
      </c>
      <c r="D160" s="55" t="s">
        <v>219</v>
      </c>
    </row>
    <row r="161" spans="2:4" ht="33.75" x14ac:dyDescent="0.2">
      <c r="B161" s="37" t="s">
        <v>98</v>
      </c>
      <c r="C161" s="63" t="s">
        <v>223</v>
      </c>
      <c r="D161" s="61" t="s">
        <v>222</v>
      </c>
    </row>
    <row r="162" spans="2:4" x14ac:dyDescent="0.2">
      <c r="B162" s="37" t="s">
        <v>99</v>
      </c>
      <c r="C162" s="63" t="s">
        <v>224</v>
      </c>
      <c r="D162" s="61" t="s">
        <v>222</v>
      </c>
    </row>
    <row r="163" spans="2:4" x14ac:dyDescent="0.2">
      <c r="B163" s="65" t="s">
        <v>100</v>
      </c>
      <c r="C163" s="147" t="s">
        <v>221</v>
      </c>
      <c r="D163" s="147"/>
    </row>
    <row r="164" spans="2:4" x14ac:dyDescent="0.2">
      <c r="B164" s="37" t="s">
        <v>230</v>
      </c>
      <c r="C164" s="63" t="s">
        <v>226</v>
      </c>
      <c r="D164" s="61" t="s">
        <v>225</v>
      </c>
    </row>
    <row r="165" spans="2:4" x14ac:dyDescent="0.2">
      <c r="B165" s="35" t="s">
        <v>101</v>
      </c>
      <c r="C165" s="63" t="s">
        <v>228</v>
      </c>
      <c r="D165" s="61" t="s">
        <v>227</v>
      </c>
    </row>
    <row r="166" spans="2:4" ht="33.75" x14ac:dyDescent="0.2">
      <c r="B166" s="66" t="s">
        <v>103</v>
      </c>
      <c r="C166" s="147" t="s">
        <v>221</v>
      </c>
      <c r="D166" s="147"/>
    </row>
    <row r="167" spans="2:4" ht="22.5" x14ac:dyDescent="0.2">
      <c r="B167" s="66" t="s">
        <v>104</v>
      </c>
      <c r="C167" s="147"/>
      <c r="D167" s="147"/>
    </row>
    <row r="168" spans="2:4" x14ac:dyDescent="0.2">
      <c r="B168" s="236" t="s">
        <v>497</v>
      </c>
      <c r="C168" s="136"/>
      <c r="D168" s="137"/>
    </row>
    <row r="169" spans="2:4" ht="20.45" customHeight="1" x14ac:dyDescent="0.2">
      <c r="B169" s="176" t="s">
        <v>105</v>
      </c>
      <c r="C169" s="61" t="s">
        <v>229</v>
      </c>
      <c r="D169" s="69" t="s">
        <v>221</v>
      </c>
    </row>
    <row r="170" spans="2:4" x14ac:dyDescent="0.2">
      <c r="B170" s="177"/>
      <c r="C170" s="61" t="s">
        <v>217</v>
      </c>
      <c r="D170" s="69"/>
    </row>
    <row r="171" spans="2:4" x14ac:dyDescent="0.2">
      <c r="B171" s="110" t="s">
        <v>366</v>
      </c>
      <c r="C171" s="61" t="s">
        <v>229</v>
      </c>
      <c r="D171" s="69" t="s">
        <v>221</v>
      </c>
    </row>
    <row r="172" spans="2:4" x14ac:dyDescent="0.2">
      <c r="B172" s="111" t="s">
        <v>367</v>
      </c>
      <c r="C172" s="61" t="s">
        <v>364</v>
      </c>
      <c r="D172" s="69" t="s">
        <v>369</v>
      </c>
    </row>
    <row r="173" spans="2:4" x14ac:dyDescent="0.2">
      <c r="B173" s="111" t="s">
        <v>368</v>
      </c>
      <c r="C173" s="61" t="s">
        <v>365</v>
      </c>
      <c r="D173" s="69" t="s">
        <v>370</v>
      </c>
    </row>
    <row r="174" spans="2:4" x14ac:dyDescent="0.2">
      <c r="B174" s="76" t="s">
        <v>363</v>
      </c>
      <c r="C174" s="61" t="s">
        <v>229</v>
      </c>
      <c r="D174" s="69" t="s">
        <v>221</v>
      </c>
    </row>
    <row r="175" spans="2:4" x14ac:dyDescent="0.2">
      <c r="B175" s="76" t="s">
        <v>371</v>
      </c>
      <c r="C175" s="61" t="s">
        <v>372</v>
      </c>
      <c r="D175" s="69" t="s">
        <v>287</v>
      </c>
    </row>
    <row r="176" spans="2:4" x14ac:dyDescent="0.2">
      <c r="B176" s="76" t="s">
        <v>373</v>
      </c>
      <c r="C176" s="61" t="s">
        <v>374</v>
      </c>
      <c r="D176" s="69" t="s">
        <v>375</v>
      </c>
    </row>
    <row r="177" spans="2:4" ht="20.45" customHeight="1" x14ac:dyDescent="0.2">
      <c r="B177" s="176" t="s">
        <v>446</v>
      </c>
      <c r="C177" s="147" t="s">
        <v>221</v>
      </c>
      <c r="D177" s="147"/>
    </row>
    <row r="178" spans="2:4" x14ac:dyDescent="0.2">
      <c r="B178" s="177"/>
      <c r="C178" s="61" t="s">
        <v>217</v>
      </c>
      <c r="D178" s="69"/>
    </row>
    <row r="179" spans="2:4" x14ac:dyDescent="0.2">
      <c r="B179" s="66" t="s">
        <v>106</v>
      </c>
      <c r="C179" s="129" t="s">
        <v>235</v>
      </c>
      <c r="D179" s="129"/>
    </row>
    <row r="180" spans="2:4" x14ac:dyDescent="0.2">
      <c r="B180" s="66" t="s">
        <v>493</v>
      </c>
      <c r="C180" s="129" t="s">
        <v>507</v>
      </c>
      <c r="D180" s="129"/>
    </row>
    <row r="181" spans="2:4" x14ac:dyDescent="0.2">
      <c r="B181" s="66" t="s">
        <v>492</v>
      </c>
      <c r="C181" s="129" t="s">
        <v>507</v>
      </c>
      <c r="D181" s="129"/>
    </row>
    <row r="182" spans="2:4" ht="33.75" x14ac:dyDescent="0.2">
      <c r="B182" s="66" t="s">
        <v>494</v>
      </c>
      <c r="C182" s="129" t="s">
        <v>235</v>
      </c>
      <c r="D182" s="129"/>
    </row>
    <row r="183" spans="2:4" x14ac:dyDescent="0.2">
      <c r="B183" s="176" t="s">
        <v>288</v>
      </c>
      <c r="C183" s="147" t="s">
        <v>221</v>
      </c>
      <c r="D183" s="147"/>
    </row>
    <row r="184" spans="2:4" x14ac:dyDescent="0.2">
      <c r="B184" s="183"/>
      <c r="C184" s="180" t="s">
        <v>289</v>
      </c>
      <c r="D184" s="75"/>
    </row>
    <row r="185" spans="2:4" x14ac:dyDescent="0.2">
      <c r="B185" s="183"/>
      <c r="C185" s="181"/>
      <c r="D185" s="75"/>
    </row>
    <row r="186" spans="2:4" x14ac:dyDescent="0.2">
      <c r="B186" s="183"/>
      <c r="C186" s="181"/>
      <c r="D186" s="75"/>
    </row>
    <row r="187" spans="2:4" x14ac:dyDescent="0.2">
      <c r="B187" s="177"/>
      <c r="C187" s="182"/>
      <c r="D187" s="75"/>
    </row>
    <row r="188" spans="2:4" ht="22.5" x14ac:dyDescent="0.2">
      <c r="B188" s="66" t="s">
        <v>439</v>
      </c>
      <c r="C188" s="147" t="s">
        <v>221</v>
      </c>
      <c r="D188" s="147"/>
    </row>
    <row r="189" spans="2:4" x14ac:dyDescent="0.2">
      <c r="B189" s="6" t="s">
        <v>107</v>
      </c>
      <c r="C189" s="128"/>
      <c r="D189" s="128"/>
    </row>
    <row r="190" spans="2:4" x14ac:dyDescent="0.2">
      <c r="B190" s="66" t="s">
        <v>108</v>
      </c>
      <c r="C190" s="147"/>
      <c r="D190" s="147"/>
    </row>
    <row r="191" spans="2:4" x14ac:dyDescent="0.2">
      <c r="B191" s="66" t="s">
        <v>109</v>
      </c>
      <c r="C191" s="147"/>
      <c r="D191" s="147"/>
    </row>
    <row r="192" spans="2:4" ht="12" thickBot="1" x14ac:dyDescent="0.25">
      <c r="B192" s="70" t="s">
        <v>110</v>
      </c>
      <c r="C192" s="147"/>
      <c r="D192" s="147"/>
    </row>
    <row r="193" spans="2:4" ht="12" thickBot="1" x14ac:dyDescent="0.25"/>
    <row r="194" spans="2:4" ht="15.75" thickBot="1" x14ac:dyDescent="0.25">
      <c r="B194" s="7" t="s">
        <v>145</v>
      </c>
      <c r="C194" s="178" t="s">
        <v>290</v>
      </c>
      <c r="D194" s="179"/>
    </row>
    <row r="195" spans="2:4" ht="15.75" thickBot="1" x14ac:dyDescent="0.25">
      <c r="B195" s="2" t="s">
        <v>146</v>
      </c>
      <c r="C195" s="178" t="s">
        <v>292</v>
      </c>
      <c r="D195" s="179"/>
    </row>
    <row r="196" spans="2:4" ht="15.75" thickBot="1" x14ac:dyDescent="0.25">
      <c r="B196" s="70" t="s">
        <v>111</v>
      </c>
      <c r="C196" s="178" t="s">
        <v>291</v>
      </c>
      <c r="D196" s="179"/>
    </row>
    <row r="197" spans="2:4" ht="30.75" customHeight="1" x14ac:dyDescent="0.2"/>
    <row r="198" spans="2:4" ht="30.75" customHeight="1" x14ac:dyDescent="0.25">
      <c r="B198" s="175" t="s">
        <v>244</v>
      </c>
      <c r="C198" s="175"/>
      <c r="D198" s="175"/>
    </row>
    <row r="199" spans="2:4" ht="15" x14ac:dyDescent="0.25">
      <c r="B199" s="23" t="s">
        <v>150</v>
      </c>
      <c r="C199"/>
      <c r="D199"/>
    </row>
    <row r="200" spans="2:4" ht="15" x14ac:dyDescent="0.25">
      <c r="B200" s="24" t="s">
        <v>148</v>
      </c>
      <c r="C200"/>
      <c r="D200"/>
    </row>
    <row r="201" spans="2:4" ht="15" x14ac:dyDescent="0.25">
      <c r="B201" s="25" t="s">
        <v>151</v>
      </c>
      <c r="C201"/>
      <c r="D201"/>
    </row>
  </sheetData>
  <mergeCells count="84">
    <mergeCell ref="C168:D168"/>
    <mergeCell ref="B140:B141"/>
    <mergeCell ref="B198:D198"/>
    <mergeCell ref="B154:B160"/>
    <mergeCell ref="B169:B170"/>
    <mergeCell ref="B177:B178"/>
    <mergeCell ref="C190:D190"/>
    <mergeCell ref="C191:D191"/>
    <mergeCell ref="C192:D192"/>
    <mergeCell ref="C195:D195"/>
    <mergeCell ref="C194:D194"/>
    <mergeCell ref="C183:D183"/>
    <mergeCell ref="C184:C187"/>
    <mergeCell ref="B183:B187"/>
    <mergeCell ref="C196:D196"/>
    <mergeCell ref="C179:D179"/>
    <mergeCell ref="C180:D180"/>
    <mergeCell ref="C4:D4"/>
    <mergeCell ref="C71:D71"/>
    <mergeCell ref="B56:B57"/>
    <mergeCell ref="B50:B51"/>
    <mergeCell ref="B45:B48"/>
    <mergeCell ref="B61:B64"/>
    <mergeCell ref="B65:B66"/>
    <mergeCell ref="C68:D68"/>
    <mergeCell ref="C69:D69"/>
    <mergeCell ref="C70:D70"/>
    <mergeCell ref="C49:D49"/>
    <mergeCell ref="B15:B17"/>
    <mergeCell ref="B18:B19"/>
    <mergeCell ref="B22:B23"/>
    <mergeCell ref="C54:D54"/>
    <mergeCell ref="B2:D2"/>
    <mergeCell ref="C3:D3"/>
    <mergeCell ref="C5:D5"/>
    <mergeCell ref="C6:D6"/>
    <mergeCell ref="C55:D55"/>
    <mergeCell ref="C38:D38"/>
    <mergeCell ref="C43:D43"/>
    <mergeCell ref="C44:D44"/>
    <mergeCell ref="B33:B37"/>
    <mergeCell ref="B26:D26"/>
    <mergeCell ref="B39:B42"/>
    <mergeCell ref="B8:E8"/>
    <mergeCell ref="D9:E9"/>
    <mergeCell ref="B9:B10"/>
    <mergeCell ref="C9:C10"/>
    <mergeCell ref="C166:D166"/>
    <mergeCell ref="C167:D167"/>
    <mergeCell ref="C152:D152"/>
    <mergeCell ref="C153:D153"/>
    <mergeCell ref="C58:D58"/>
    <mergeCell ref="B28:D28"/>
    <mergeCell ref="C29:D29"/>
    <mergeCell ref="C30:D30"/>
    <mergeCell ref="C182:D182"/>
    <mergeCell ref="C188:D188"/>
    <mergeCell ref="B142:B151"/>
    <mergeCell ref="C82:D82"/>
    <mergeCell ref="C83:D83"/>
    <mergeCell ref="C84:D84"/>
    <mergeCell ref="B77:B78"/>
    <mergeCell ref="B132:B136"/>
    <mergeCell ref="C86:D86"/>
    <mergeCell ref="B111:B122"/>
    <mergeCell ref="B123:B128"/>
    <mergeCell ref="B129:B131"/>
    <mergeCell ref="B137:B139"/>
    <mergeCell ref="C189:D189"/>
    <mergeCell ref="C181:D181"/>
    <mergeCell ref="C59:D59"/>
    <mergeCell ref="C60:D60"/>
    <mergeCell ref="C67:D67"/>
    <mergeCell ref="C109:D109"/>
    <mergeCell ref="C85:D85"/>
    <mergeCell ref="C73:D73"/>
    <mergeCell ref="C74:D74"/>
    <mergeCell ref="C75:D75"/>
    <mergeCell ref="C76:D76"/>
    <mergeCell ref="C79:D79"/>
    <mergeCell ref="C80:D80"/>
    <mergeCell ref="C81:D81"/>
    <mergeCell ref="C177:D177"/>
    <mergeCell ref="C163:D1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2:D26"/>
  <sheetViews>
    <sheetView workbookViewId="0">
      <selection activeCell="C13" sqref="C13"/>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1:4" x14ac:dyDescent="0.2">
      <c r="B2" s="186" t="s">
        <v>112</v>
      </c>
      <c r="C2" s="187"/>
      <c r="D2" s="187"/>
    </row>
    <row r="3" spans="1:4" ht="15" x14ac:dyDescent="0.25">
      <c r="B3" s="34" t="s">
        <v>113</v>
      </c>
      <c r="C3" s="184"/>
      <c r="D3" s="185"/>
    </row>
    <row r="4" spans="1:4" ht="15" x14ac:dyDescent="0.25">
      <c r="B4" s="34" t="s">
        <v>114</v>
      </c>
      <c r="C4" s="184"/>
      <c r="D4" s="185"/>
    </row>
    <row r="6" spans="1:4" x14ac:dyDescent="0.2">
      <c r="B6" s="201" t="s">
        <v>115</v>
      </c>
      <c r="C6" s="202"/>
      <c r="D6" s="203"/>
    </row>
    <row r="7" spans="1:4" x14ac:dyDescent="0.2">
      <c r="B7" s="6" t="s">
        <v>116</v>
      </c>
      <c r="C7" s="8" t="s">
        <v>117</v>
      </c>
      <c r="D7" s="9" t="s">
        <v>2</v>
      </c>
    </row>
    <row r="8" spans="1:4" ht="15" x14ac:dyDescent="0.25">
      <c r="A8" s="1" t="s">
        <v>496</v>
      </c>
      <c r="B8" s="34" t="s">
        <v>293</v>
      </c>
      <c r="C8" s="237" t="s">
        <v>500</v>
      </c>
      <c r="D8" s="238" t="s">
        <v>499</v>
      </c>
    </row>
    <row r="9" spans="1:4" ht="15" x14ac:dyDescent="0.25">
      <c r="A9" s="1" t="s">
        <v>496</v>
      </c>
      <c r="B9" s="34" t="s">
        <v>294</v>
      </c>
      <c r="C9" s="237" t="s">
        <v>498</v>
      </c>
      <c r="D9" s="238" t="s">
        <v>499</v>
      </c>
    </row>
    <row r="10" spans="1:4" ht="12" thickBot="1" x14ac:dyDescent="0.25">
      <c r="B10" s="10"/>
      <c r="C10" s="11"/>
      <c r="D10" s="11"/>
    </row>
    <row r="11" spans="1:4" x14ac:dyDescent="0.2">
      <c r="B11" s="188" t="s">
        <v>1</v>
      </c>
      <c r="C11" s="189"/>
      <c r="D11" s="190"/>
    </row>
    <row r="12" spans="1:4" ht="60" customHeight="1" x14ac:dyDescent="0.2">
      <c r="B12" s="198" t="s">
        <v>297</v>
      </c>
      <c r="C12" s="199"/>
      <c r="D12" s="200"/>
    </row>
    <row r="13" spans="1:4" ht="12" thickBot="1" x14ac:dyDescent="0.25">
      <c r="B13" s="10"/>
      <c r="C13" s="11"/>
      <c r="D13" s="11"/>
    </row>
    <row r="14" spans="1:4" x14ac:dyDescent="0.2">
      <c r="B14" s="188" t="s">
        <v>118</v>
      </c>
      <c r="C14" s="189"/>
      <c r="D14" s="190"/>
    </row>
    <row r="15" spans="1:4" ht="72" customHeight="1" thickBot="1" x14ac:dyDescent="0.25">
      <c r="B15" s="191" t="s">
        <v>270</v>
      </c>
      <c r="C15" s="192"/>
      <c r="D15" s="193"/>
    </row>
    <row r="16" spans="1:4" ht="12" thickBot="1" x14ac:dyDescent="0.25">
      <c r="B16" s="10"/>
      <c r="C16" s="11"/>
      <c r="D16" s="11"/>
    </row>
    <row r="17" spans="2:4" x14ac:dyDescent="0.2">
      <c r="B17" s="188" t="s">
        <v>167</v>
      </c>
      <c r="C17" s="189"/>
      <c r="D17" s="190"/>
    </row>
    <row r="18" spans="2:4" ht="15" x14ac:dyDescent="0.2">
      <c r="B18" s="32" t="s">
        <v>145</v>
      </c>
      <c r="C18" s="194" t="s">
        <v>162</v>
      </c>
      <c r="D18" s="195"/>
    </row>
    <row r="19" spans="2:4" ht="15" customHeight="1" thickBot="1" x14ac:dyDescent="0.25">
      <c r="B19" s="33" t="s">
        <v>146</v>
      </c>
      <c r="C19" s="196" t="s">
        <v>168</v>
      </c>
      <c r="D19" s="197"/>
    </row>
    <row r="20" spans="2:4" ht="15" x14ac:dyDescent="0.25">
      <c r="B20"/>
      <c r="C20"/>
      <c r="D20"/>
    </row>
    <row r="21" spans="2:4" ht="30.6" customHeight="1" x14ac:dyDescent="0.2">
      <c r="B21" s="198" t="s">
        <v>244</v>
      </c>
      <c r="C21" s="199"/>
      <c r="D21" s="200"/>
    </row>
    <row r="22" spans="2:4" ht="15" x14ac:dyDescent="0.25">
      <c r="B22"/>
      <c r="C22"/>
      <c r="D22"/>
    </row>
    <row r="23" spans="2:4" ht="15" x14ac:dyDescent="0.25">
      <c r="B23" s="23" t="s">
        <v>150</v>
      </c>
      <c r="C23"/>
      <c r="D23"/>
    </row>
    <row r="24" spans="2:4" ht="15" x14ac:dyDescent="0.25">
      <c r="B24" s="24" t="s">
        <v>148</v>
      </c>
      <c r="C24"/>
      <c r="D24"/>
    </row>
    <row r="25" spans="2:4" ht="15" x14ac:dyDescent="0.25">
      <c r="B25" s="20" t="s">
        <v>149</v>
      </c>
      <c r="C25"/>
      <c r="D25"/>
    </row>
    <row r="26" spans="2:4" ht="15" x14ac:dyDescent="0.25">
      <c r="B26" s="25" t="s">
        <v>151</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9"/>
  <sheetViews>
    <sheetView topLeftCell="A15" zoomScaleNormal="100" workbookViewId="0">
      <selection activeCell="N26" sqref="N26"/>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06" t="s">
        <v>265</v>
      </c>
      <c r="C2" s="206"/>
      <c r="D2" s="206"/>
    </row>
    <row r="3" spans="2:4" x14ac:dyDescent="0.25">
      <c r="B3" s="21" t="s">
        <v>3</v>
      </c>
      <c r="C3" s="207" t="str">
        <f>IF(ISBLANK('Annex G.1'!C3),"Data Automatically Populated from Form G.1",('Annex G.1'!C3))</f>
        <v>&lt;&lt;Manufacturer Name&gt;&gt;</v>
      </c>
      <c r="D3" s="207"/>
    </row>
    <row r="4" spans="2:4" x14ac:dyDescent="0.25">
      <c r="B4" s="21" t="s">
        <v>132</v>
      </c>
      <c r="C4" s="208" t="str">
        <f>IF(ISBLANK('Annex G.1'!C4),"Data Automatically Populated from Form G.1",('Annex G.1'!C4))</f>
        <v>&lt;&lt;Manufacturer Address&gt;&gt;</v>
      </c>
      <c r="D4" s="208"/>
    </row>
    <row r="5" spans="2:4" x14ac:dyDescent="0.25">
      <c r="B5" s="21" t="s">
        <v>4</v>
      </c>
      <c r="C5" s="207" t="str">
        <f>IF(ISBLANK('Annex G.1'!C5),"Data Automatically Populated from Form G.1",('Annex G.1'!C5))</f>
        <v>&lt;&lt;Model&gt;&gt;</v>
      </c>
      <c r="D5" s="207"/>
    </row>
    <row r="6" spans="2:4" x14ac:dyDescent="0.25">
      <c r="B6" s="21" t="s">
        <v>5</v>
      </c>
      <c r="C6" s="207" t="str">
        <f>IF(ISBLANK('Annex G.1'!C6),"Data Automatically Populated from Form G.1",('Annex G.1'!C6))</f>
        <v>&lt;&lt;Alternative Model Name(s)&gt;&gt;</v>
      </c>
      <c r="D6" s="207"/>
    </row>
    <row r="7" spans="2:4" x14ac:dyDescent="0.25">
      <c r="B7" s="21" t="s">
        <v>124</v>
      </c>
      <c r="C7" s="204" t="str">
        <f>IF(ISBLANK('Annex G.1'!C179),"Data Automatically Populated from Form G.1",'Annex G.1'!C179)</f>
        <v>&lt;&lt; P/N nnnn Rev ABC &gt;&gt;</v>
      </c>
      <c r="D7" s="205"/>
    </row>
    <row r="8" spans="2:4" x14ac:dyDescent="0.25">
      <c r="B8" s="21" t="s">
        <v>125</v>
      </c>
      <c r="C8" s="204" t="str">
        <f>IF(ISBLANK('Annex G.1'!C180),"Data Automatically Populated from Form G.1",'Annex G.1'!C180)</f>
        <v>&lt;&lt; P/N nnnn Rev ABC Date &gt;&gt;</v>
      </c>
      <c r="D8" s="205"/>
    </row>
    <row r="9" spans="2:4" x14ac:dyDescent="0.25">
      <c r="B9" s="21" t="s">
        <v>126</v>
      </c>
      <c r="C9" s="204" t="str">
        <f>IF(ISBLANK('Annex G.1'!C181),"Data Automatically Populated from Form G.1",'Annex G.1'!C181)</f>
        <v>&lt;&lt; P/N nnnn Rev ABC Date &gt;&gt;</v>
      </c>
      <c r="D9" s="205"/>
    </row>
    <row r="11" spans="2:4" ht="15.75" x14ac:dyDescent="0.25">
      <c r="B11" s="210" t="s">
        <v>152</v>
      </c>
      <c r="C11" s="210"/>
      <c r="D11" s="210"/>
    </row>
    <row r="12" spans="2:4" ht="15.75" x14ac:dyDescent="0.25">
      <c r="B12" s="210" t="s">
        <v>153</v>
      </c>
      <c r="C12" s="210"/>
      <c r="D12" s="27" t="s">
        <v>159</v>
      </c>
    </row>
    <row r="13" spans="2:4" ht="15.75" x14ac:dyDescent="0.25">
      <c r="B13" s="210" t="s">
        <v>154</v>
      </c>
      <c r="C13" s="210"/>
      <c r="D13" s="18"/>
    </row>
    <row r="15" spans="2:4" x14ac:dyDescent="0.25">
      <c r="B15" s="21" t="s">
        <v>155</v>
      </c>
      <c r="C15" s="28" t="s">
        <v>160</v>
      </c>
    </row>
    <row r="16" spans="2:4" x14ac:dyDescent="0.25">
      <c r="B16" s="21" t="s">
        <v>245</v>
      </c>
      <c r="C16" s="28" t="s">
        <v>246</v>
      </c>
    </row>
    <row r="17" spans="2:6" ht="34.5" x14ac:dyDescent="0.25">
      <c r="D17" s="26" t="s">
        <v>157</v>
      </c>
      <c r="E17" s="29" t="s">
        <v>161</v>
      </c>
    </row>
    <row r="18" spans="2:6" x14ac:dyDescent="0.25">
      <c r="B18" s="21" t="s">
        <v>448</v>
      </c>
      <c r="C18" s="72"/>
      <c r="D18" s="27" t="s">
        <v>158</v>
      </c>
      <c r="E18" s="27"/>
    </row>
    <row r="19" spans="2:6" x14ac:dyDescent="0.25">
      <c r="B19" s="21" t="s">
        <v>440</v>
      </c>
      <c r="C19" s="72"/>
      <c r="D19" s="27" t="s">
        <v>158</v>
      </c>
      <c r="E19" s="27"/>
    </row>
    <row r="20" spans="2:6" x14ac:dyDescent="0.25">
      <c r="B20" s="21" t="s">
        <v>247</v>
      </c>
      <c r="C20" s="71" t="str">
        <f>IF(ISBLANK('Annex G.1'!C54),"Data Automatically Populated from Form G.1",'Annex G.1'!C54)</f>
        <v>Data Automatically Populated from Form G.1</v>
      </c>
      <c r="D20" s="27" t="s">
        <v>158</v>
      </c>
      <c r="E20" s="27"/>
    </row>
    <row r="21" spans="2:6" x14ac:dyDescent="0.25">
      <c r="B21" s="21" t="s">
        <v>156</v>
      </c>
      <c r="C21" s="71" t="str">
        <f>IF(ISBLANK('Annex G.1'!C30),"Data Automatically Populated from Form G.1",'Annex G.1'!C30)</f>
        <v>406.nnn MHz</v>
      </c>
      <c r="D21" s="27" t="s">
        <v>158</v>
      </c>
      <c r="E21" s="27"/>
    </row>
    <row r="22" spans="2:6" x14ac:dyDescent="0.25">
      <c r="B22" s="21" t="s">
        <v>248</v>
      </c>
      <c r="C22" s="72"/>
      <c r="D22" s="27" t="s">
        <v>158</v>
      </c>
      <c r="E22" s="27"/>
    </row>
    <row r="23" spans="2:6" x14ac:dyDescent="0.25">
      <c r="B23" s="21" t="s">
        <v>249</v>
      </c>
      <c r="C23" s="71" t="str">
        <f>IF(ISBLANK('Annex G.1'!D45),"Data Automatically Populated from Form G.1",'Annex G.1'!D45)</f>
        <v>&lt;&lt; Model Name &gt;&gt;</v>
      </c>
      <c r="D23" s="27" t="s">
        <v>158</v>
      </c>
      <c r="E23" s="27"/>
      <c r="F23" s="14"/>
    </row>
    <row r="24" spans="2:6" x14ac:dyDescent="0.25">
      <c r="B24" s="21" t="s">
        <v>449</v>
      </c>
      <c r="C24" s="71" t="str">
        <f>IF(ISBLANK('Annex G.1'!C59),"Data Automatically Populated from Form G.1",'Annex G.1'!C59)</f>
        <v>Data Automatically Populated from Form G.1</v>
      </c>
      <c r="D24" s="27" t="s">
        <v>158</v>
      </c>
      <c r="E24" s="27"/>
    </row>
    <row r="25" spans="2:6" x14ac:dyDescent="0.25">
      <c r="B25" s="21" t="s">
        <v>127</v>
      </c>
      <c r="C25" s="72"/>
      <c r="D25" s="27" t="s">
        <v>158</v>
      </c>
      <c r="E25" s="27"/>
      <c r="F25" s="14"/>
    </row>
    <row r="26" spans="2:6" x14ac:dyDescent="0.25">
      <c r="B26" s="21" t="s">
        <v>250</v>
      </c>
      <c r="C26" s="72"/>
      <c r="D26" s="27" t="s">
        <v>158</v>
      </c>
      <c r="E26" s="27"/>
      <c r="F26" s="14"/>
    </row>
    <row r="27" spans="2:6" x14ac:dyDescent="0.25">
      <c r="B27" s="21" t="s">
        <v>128</v>
      </c>
      <c r="C27" s="72"/>
      <c r="D27" s="27" t="s">
        <v>158</v>
      </c>
      <c r="E27" s="27"/>
    </row>
    <row r="28" spans="2:6" x14ac:dyDescent="0.25">
      <c r="B28" s="21" t="s">
        <v>129</v>
      </c>
      <c r="C28" s="71" t="str">
        <f>IF(ISBLANK('Annex G.1'!D78),"Data Automatically Populated from Form G.1",'Annex G.1'!D78)</f>
        <v>&lt;&lt; Part Number &gt;&gt;</v>
      </c>
      <c r="D28" s="27" t="s">
        <v>158</v>
      </c>
      <c r="E28" s="27"/>
      <c r="F28" s="14"/>
    </row>
    <row r="29" spans="2:6" x14ac:dyDescent="0.25">
      <c r="B29" s="21" t="s">
        <v>450</v>
      </c>
      <c r="C29" s="71" t="str">
        <f>IF(ISBLANK('Annex G.1'!C82),"Data Automatically Populated from Form G.1",'Annex G.1'!C82)</f>
        <v>Data Automatically Populated from Form G.1</v>
      </c>
      <c r="D29" s="27" t="s">
        <v>158</v>
      </c>
      <c r="E29" s="27"/>
      <c r="F29" s="14"/>
    </row>
    <row r="30" spans="2:6" x14ac:dyDescent="0.25">
      <c r="B30" s="21" t="s">
        <v>441</v>
      </c>
      <c r="C30" s="72"/>
      <c r="D30" s="27" t="s">
        <v>158</v>
      </c>
      <c r="E30" s="27"/>
      <c r="F30" s="14"/>
    </row>
    <row r="31" spans="2:6" x14ac:dyDescent="0.25">
      <c r="B31" s="21" t="s">
        <v>251</v>
      </c>
      <c r="C31" s="72"/>
      <c r="D31" s="27" t="s">
        <v>158</v>
      </c>
      <c r="E31" s="27"/>
    </row>
    <row r="32" spans="2:6" ht="34.5" x14ac:dyDescent="0.25">
      <c r="B32" s="127" t="s">
        <v>451</v>
      </c>
      <c r="C32" s="72"/>
      <c r="D32" s="27" t="s">
        <v>158</v>
      </c>
      <c r="E32" s="27"/>
    </row>
    <row r="33" spans="2:7" x14ac:dyDescent="0.25">
      <c r="B33" s="21" t="s">
        <v>452</v>
      </c>
      <c r="C33" s="72"/>
      <c r="D33" s="27" t="s">
        <v>158</v>
      </c>
      <c r="E33" s="27"/>
    </row>
    <row r="34" spans="2:7" x14ac:dyDescent="0.25">
      <c r="B34" s="21" t="s">
        <v>252</v>
      </c>
      <c r="C34" s="72"/>
      <c r="D34" s="27" t="s">
        <v>158</v>
      </c>
      <c r="E34" s="27"/>
      <c r="F34" s="14"/>
    </row>
    <row r="36" spans="2:7" ht="50.45" customHeight="1" x14ac:dyDescent="0.25">
      <c r="B36" s="211" t="s">
        <v>435</v>
      </c>
      <c r="C36" s="211"/>
      <c r="D36" s="211"/>
      <c r="F36" s="14"/>
    </row>
    <row r="37" spans="2:7" x14ac:dyDescent="0.25">
      <c r="B37" s="12" t="s">
        <v>145</v>
      </c>
      <c r="C37" s="194" t="s">
        <v>162</v>
      </c>
      <c r="D37" s="195"/>
    </row>
    <row r="38" spans="2:7" ht="15.75" thickBot="1" x14ac:dyDescent="0.3">
      <c r="B38" s="2" t="s">
        <v>146</v>
      </c>
      <c r="C38" s="196" t="s">
        <v>111</v>
      </c>
      <c r="D38" s="197"/>
      <c r="F38" s="14"/>
    </row>
    <row r="40" spans="2:7" ht="33" customHeight="1" x14ac:dyDescent="0.25">
      <c r="B40" s="209" t="s">
        <v>253</v>
      </c>
      <c r="C40" s="209"/>
      <c r="D40" s="209"/>
      <c r="F40" s="14"/>
    </row>
    <row r="42" spans="2:7" x14ac:dyDescent="0.25">
      <c r="B42" s="23" t="s">
        <v>150</v>
      </c>
    </row>
    <row r="43" spans="2:7" x14ac:dyDescent="0.25">
      <c r="B43" s="24" t="s">
        <v>148</v>
      </c>
    </row>
    <row r="44" spans="2:7" x14ac:dyDescent="0.25">
      <c r="B44" s="20" t="s">
        <v>149</v>
      </c>
      <c r="F44" s="14"/>
    </row>
    <row r="45" spans="2:7" x14ac:dyDescent="0.25">
      <c r="B45" s="25" t="s">
        <v>151</v>
      </c>
    </row>
    <row r="46" spans="2:7" x14ac:dyDescent="0.25">
      <c r="G46" s="14"/>
    </row>
    <row r="49" spans="7:7" x14ac:dyDescent="0.25">
      <c r="G49" s="16"/>
    </row>
  </sheetData>
  <mergeCells count="15">
    <mergeCell ref="C37:D37"/>
    <mergeCell ref="C38:D38"/>
    <mergeCell ref="B40:D40"/>
    <mergeCell ref="C9:D9"/>
    <mergeCell ref="B11:D11"/>
    <mergeCell ref="B12:C12"/>
    <mergeCell ref="B13:C13"/>
    <mergeCell ref="B36:D36"/>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06" t="s">
        <v>254</v>
      </c>
      <c r="C2" s="206"/>
      <c r="D2" s="206"/>
      <c r="F2" s="13"/>
    </row>
    <row r="3" spans="2:7" ht="15.75" x14ac:dyDescent="0.25">
      <c r="B3" s="21" t="s">
        <v>3</v>
      </c>
      <c r="C3" s="207" t="str">
        <f>IF(ISBLANK('Annex G.1'!C3),"Data Automatically Populated from Form G.1",('Annex G.1'!C3))</f>
        <v>&lt;&lt;Manufacturer Name&gt;&gt;</v>
      </c>
      <c r="D3" s="207"/>
      <c r="F3" s="19"/>
    </row>
    <row r="4" spans="2:7" ht="15.75" x14ac:dyDescent="0.25">
      <c r="B4" s="21" t="s">
        <v>132</v>
      </c>
      <c r="C4" s="207" t="str">
        <f>IF(ISBLANK('Annex G.1'!C4),"Data Automatically Populated from Form G.1",('Annex G.1'!C4))</f>
        <v>&lt;&lt;Manufacturer Address&gt;&gt;</v>
      </c>
      <c r="D4" s="207"/>
      <c r="F4" s="13"/>
    </row>
    <row r="5" spans="2:7" ht="15.75" x14ac:dyDescent="0.25">
      <c r="B5" s="21" t="s">
        <v>4</v>
      </c>
      <c r="C5" s="207" t="str">
        <f>IF(ISBLANK('Annex G.1'!C5),"Data Automatically Populated from Form G.1",('Annex G.1'!C5))</f>
        <v>&lt;&lt;Model&gt;&gt;</v>
      </c>
      <c r="D5" s="207"/>
      <c r="F5" s="13"/>
    </row>
    <row r="6" spans="2:7" ht="15.75" x14ac:dyDescent="0.25">
      <c r="B6" s="21" t="s">
        <v>5</v>
      </c>
      <c r="C6" s="207" t="str">
        <f>IF(ISBLANK('Annex G.1'!C6),"Data Automatically Populated from Form G.1",('Annex G.1'!C6))</f>
        <v>&lt;&lt;Alternative Model Name(s)&gt;&gt;</v>
      </c>
      <c r="D6" s="207"/>
      <c r="F6" s="13"/>
    </row>
    <row r="7" spans="2:7" ht="15.75" x14ac:dyDescent="0.25">
      <c r="B7" s="21" t="s">
        <v>124</v>
      </c>
      <c r="C7" s="204" t="str">
        <f>IF(ISBLANK('Annex G.1'!C179),"Data Automatically Populated from Form G.1",'Annex G.1'!C179)</f>
        <v>&lt;&lt; P/N nnnn Rev ABC &gt;&gt;</v>
      </c>
      <c r="D7" s="205"/>
      <c r="F7" s="19"/>
    </row>
    <row r="8" spans="2:7" ht="15.75" x14ac:dyDescent="0.25">
      <c r="B8" s="21" t="s">
        <v>125</v>
      </c>
      <c r="C8" s="204" t="str">
        <f>IF(ISBLANK('Annex G.1'!C180),"Data Automatically Populated from Form G.1",'Annex G.1'!C180)</f>
        <v>&lt;&lt; P/N nnnn Rev ABC Date &gt;&gt;</v>
      </c>
      <c r="D8" s="205"/>
      <c r="F8" s="13"/>
    </row>
    <row r="9" spans="2:7" ht="15.75" x14ac:dyDescent="0.25">
      <c r="B9" s="21" t="s">
        <v>126</v>
      </c>
      <c r="C9" s="204" t="str">
        <f>IF(ISBLANK('Annex G.1'!C181),"Data Automatically Populated from Form G.1",'Annex G.1'!C181)</f>
        <v>&lt;&lt; P/N nnnn Rev ABC Date &gt;&gt;</v>
      </c>
      <c r="D9" s="205"/>
      <c r="F9" s="13"/>
    </row>
    <row r="10" spans="2:7" ht="15.75" x14ac:dyDescent="0.25">
      <c r="F10" s="13"/>
    </row>
    <row r="11" spans="2:7" ht="15.75" x14ac:dyDescent="0.25">
      <c r="B11" s="210" t="s">
        <v>152</v>
      </c>
      <c r="C11" s="210"/>
      <c r="D11" s="210"/>
      <c r="F11" s="13"/>
    </row>
    <row r="12" spans="2:7" ht="15.75" x14ac:dyDescent="0.25">
      <c r="B12" s="210" t="s">
        <v>130</v>
      </c>
      <c r="C12" s="210"/>
      <c r="D12" s="17"/>
      <c r="F12" s="13"/>
    </row>
    <row r="13" spans="2:7" ht="15.75" x14ac:dyDescent="0.25">
      <c r="B13" s="210" t="s">
        <v>143</v>
      </c>
      <c r="C13" s="210"/>
      <c r="D13" s="18"/>
      <c r="F13" s="13"/>
    </row>
    <row r="14" spans="2:7" ht="15.75" x14ac:dyDescent="0.25">
      <c r="B14" s="212" t="s">
        <v>144</v>
      </c>
      <c r="C14" s="22" t="s">
        <v>133</v>
      </c>
      <c r="D14" s="17"/>
      <c r="F14" s="13"/>
    </row>
    <row r="15" spans="2:7" ht="15.75" x14ac:dyDescent="0.25">
      <c r="B15" s="214"/>
      <c r="C15" s="22" t="s">
        <v>134</v>
      </c>
      <c r="D15" s="17"/>
      <c r="F15" s="13"/>
    </row>
    <row r="16" spans="2:7" ht="15.75" x14ac:dyDescent="0.25">
      <c r="B16" s="212" t="s">
        <v>131</v>
      </c>
      <c r="C16" s="22" t="s">
        <v>135</v>
      </c>
      <c r="D16" s="17"/>
      <c r="F16" s="13"/>
      <c r="G16" s="14"/>
    </row>
    <row r="17" spans="2:8" ht="15.75" x14ac:dyDescent="0.25">
      <c r="B17" s="213"/>
      <c r="C17" s="22" t="s">
        <v>136</v>
      </c>
      <c r="D17" s="17"/>
      <c r="F17" s="13"/>
    </row>
    <row r="18" spans="2:8" ht="15.75" x14ac:dyDescent="0.25">
      <c r="B18" s="213"/>
      <c r="C18" s="22" t="s">
        <v>139</v>
      </c>
      <c r="D18" s="17"/>
      <c r="F18" s="13"/>
    </row>
    <row r="19" spans="2:8" ht="15.75" x14ac:dyDescent="0.25">
      <c r="B19" s="213"/>
      <c r="C19" s="22" t="s">
        <v>140</v>
      </c>
      <c r="D19" s="17"/>
      <c r="F19" s="13"/>
      <c r="G19" s="14"/>
      <c r="H19" s="14"/>
    </row>
    <row r="20" spans="2:8" ht="15.75" x14ac:dyDescent="0.25">
      <c r="B20" s="213"/>
      <c r="C20" s="22" t="s">
        <v>138</v>
      </c>
      <c r="D20" s="17"/>
      <c r="F20" s="13"/>
    </row>
    <row r="21" spans="2:8" ht="15.75" x14ac:dyDescent="0.25">
      <c r="B21" s="213"/>
      <c r="C21" s="22" t="s">
        <v>141</v>
      </c>
      <c r="D21" s="17"/>
      <c r="F21" s="13"/>
      <c r="G21" s="14"/>
      <c r="H21" s="14"/>
    </row>
    <row r="22" spans="2:8" ht="15.75" x14ac:dyDescent="0.25">
      <c r="B22" s="214"/>
      <c r="C22" s="22" t="s">
        <v>142</v>
      </c>
      <c r="D22" s="17"/>
      <c r="F22" s="13"/>
    </row>
    <row r="23" spans="2:8" ht="67.5" customHeight="1" x14ac:dyDescent="0.25">
      <c r="B23" s="211" t="s">
        <v>137</v>
      </c>
      <c r="C23" s="211"/>
      <c r="D23" s="211"/>
      <c r="F23" s="13"/>
      <c r="G23" s="14"/>
      <c r="H23" s="14"/>
    </row>
    <row r="24" spans="2:8" ht="15.75" x14ac:dyDescent="0.25">
      <c r="B24" s="12" t="s">
        <v>145</v>
      </c>
      <c r="C24" s="194"/>
      <c r="D24" s="195"/>
      <c r="F24" s="13"/>
      <c r="G24" s="14"/>
      <c r="H24" s="14"/>
    </row>
    <row r="25" spans="2:8" ht="16.5" thickBot="1" x14ac:dyDescent="0.3">
      <c r="B25" s="2" t="s">
        <v>146</v>
      </c>
      <c r="C25" s="196" t="s">
        <v>111</v>
      </c>
      <c r="D25" s="197"/>
      <c r="F25" s="13"/>
    </row>
    <row r="26" spans="2:8" ht="15.75" x14ac:dyDescent="0.25">
      <c r="F26" s="13"/>
      <c r="G26" s="14"/>
      <c r="H26" s="14"/>
    </row>
    <row r="27" spans="2:8" ht="32.450000000000003" customHeight="1" x14ac:dyDescent="0.25">
      <c r="B27" s="175" t="s">
        <v>147</v>
      </c>
      <c r="C27" s="175"/>
      <c r="D27" s="175"/>
      <c r="F27" s="13"/>
    </row>
    <row r="28" spans="2:8" ht="15.75" x14ac:dyDescent="0.25">
      <c r="F28" s="13"/>
      <c r="G28" s="14"/>
      <c r="H28" s="14"/>
    </row>
    <row r="29" spans="2:8" ht="15.75" x14ac:dyDescent="0.25">
      <c r="B29" s="23" t="s">
        <v>150</v>
      </c>
      <c r="F29" s="13"/>
    </row>
    <row r="30" spans="2:8" ht="15.75" x14ac:dyDescent="0.25">
      <c r="B30" s="24" t="s">
        <v>148</v>
      </c>
      <c r="F30" s="13"/>
      <c r="G30" s="14"/>
      <c r="H30" s="14"/>
    </row>
    <row r="31" spans="2:8" x14ac:dyDescent="0.25">
      <c r="B31" s="20" t="s">
        <v>149</v>
      </c>
    </row>
    <row r="32" spans="2:8" x14ac:dyDescent="0.25">
      <c r="B32" s="25" t="s">
        <v>151</v>
      </c>
      <c r="F32" s="14"/>
      <c r="G32" s="14"/>
      <c r="H32" s="14"/>
    </row>
    <row r="34" spans="6:9" x14ac:dyDescent="0.25">
      <c r="F34" s="14"/>
      <c r="G34" s="14"/>
      <c r="H34" s="14"/>
    </row>
    <row r="36" spans="6:9" x14ac:dyDescent="0.25">
      <c r="F36" s="14"/>
      <c r="G36" s="14"/>
      <c r="H36" s="14"/>
    </row>
    <row r="38" spans="6:9" x14ac:dyDescent="0.25">
      <c r="F38" s="14"/>
      <c r="G38" s="14"/>
    </row>
    <row r="40" spans="6:9" x14ac:dyDescent="0.25">
      <c r="F40" s="14"/>
      <c r="G40" s="14"/>
      <c r="H40" s="14"/>
    </row>
    <row r="42" spans="6:9" x14ac:dyDescent="0.25">
      <c r="F42" s="14"/>
      <c r="G42" s="14"/>
      <c r="I42" s="14"/>
    </row>
    <row r="44" spans="6:9" x14ac:dyDescent="0.25">
      <c r="F44" s="15"/>
    </row>
    <row r="45" spans="6:9" x14ac:dyDescent="0.25">
      <c r="F45" s="16"/>
      <c r="I45" s="16"/>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8"/>
  <sheetViews>
    <sheetView zoomScaleNormal="100" workbookViewId="0">
      <selection activeCell="C10" sqref="C10:D10"/>
    </sheetView>
  </sheetViews>
  <sheetFormatPr defaultRowHeight="15" x14ac:dyDescent="0.25"/>
  <cols>
    <col min="2" max="2" width="35.7109375" customWidth="1"/>
    <col min="3" max="3" width="45.85546875" customWidth="1"/>
    <col min="4" max="4" width="25.140625" customWidth="1"/>
  </cols>
  <sheetData>
    <row r="2" spans="2:4" x14ac:dyDescent="0.25">
      <c r="B2" s="206" t="s">
        <v>267</v>
      </c>
      <c r="C2" s="206"/>
      <c r="D2" s="206"/>
    </row>
    <row r="3" spans="2:4" x14ac:dyDescent="0.25">
      <c r="B3" s="21" t="s">
        <v>3</v>
      </c>
      <c r="C3" s="207" t="str">
        <f>IF(ISBLANK('Annex G.1'!C3),"Data Automatically Populated from Form G.1",('Annex G.1'!C3))</f>
        <v>&lt;&lt;Manufacturer Name&gt;&gt;</v>
      </c>
      <c r="D3" s="207"/>
    </row>
    <row r="4" spans="2:4" x14ac:dyDescent="0.25">
      <c r="B4" s="21" t="s">
        <v>132</v>
      </c>
      <c r="C4" s="207" t="str">
        <f>IF(ISBLANK('Annex G.1'!C4),"Data Automatically Populated from Form G.1",('Annex G.1'!C4))</f>
        <v>&lt;&lt;Manufacturer Address&gt;&gt;</v>
      </c>
      <c r="D4" s="207"/>
    </row>
    <row r="5" spans="2:4" x14ac:dyDescent="0.25">
      <c r="B5" s="21" t="s">
        <v>4</v>
      </c>
      <c r="C5" s="207" t="str">
        <f>IF(ISBLANK('Annex G.1'!C5),"Data Automatically Populated from Form G.1",('Annex G.1'!C5))</f>
        <v>&lt;&lt;Model&gt;&gt;</v>
      </c>
      <c r="D5" s="207"/>
    </row>
    <row r="6" spans="2:4" x14ac:dyDescent="0.25">
      <c r="B6" s="21" t="s">
        <v>5</v>
      </c>
      <c r="C6" s="207" t="str">
        <f>IF(ISBLANK('Annex G.1'!C6),"Data Automatically Populated from Form G.1",('Annex G.1'!C6))</f>
        <v>&lt;&lt;Alternative Model Name(s)&gt;&gt;</v>
      </c>
      <c r="D6" s="207"/>
    </row>
    <row r="7" spans="2:4" x14ac:dyDescent="0.25">
      <c r="B7" s="127" t="s">
        <v>501</v>
      </c>
      <c r="C7" s="239" t="str">
        <f>IF(ISBLANK('Annex G.1'!C182),"Data Automatically Populated from Form G.1",'Annex G.1'!C182)</f>
        <v>&lt;&lt; P/N nnnn Rev ABC &gt;&gt;</v>
      </c>
      <c r="D7" s="240"/>
    </row>
    <row r="8" spans="2:4" x14ac:dyDescent="0.25">
      <c r="B8" s="127" t="s">
        <v>502</v>
      </c>
      <c r="C8" s="204" t="str">
        <f>IF(ISBLANK('Annex G.1'!C179),"Data Automatically Populated from Form G.1",'Annex G.1'!C179)</f>
        <v>&lt;&lt; P/N nnnn Rev ABC &gt;&gt;</v>
      </c>
      <c r="D8" s="205"/>
    </row>
    <row r="9" spans="2:4" ht="28.9" customHeight="1" x14ac:dyDescent="0.25">
      <c r="B9" s="127" t="s">
        <v>504</v>
      </c>
      <c r="C9" s="204" t="str">
        <f>IF(ISBLANK('Annex G.1'!C180),"Data Automatically Populated from Form G.1",'Annex G.1'!C180)</f>
        <v>&lt;&lt; P/N nnnn Rev ABC Date &gt;&gt;</v>
      </c>
      <c r="D9" s="205"/>
    </row>
    <row r="10" spans="2:4" ht="28.15" customHeight="1" x14ac:dyDescent="0.25">
      <c r="B10" s="127" t="s">
        <v>503</v>
      </c>
      <c r="C10" s="204" t="str">
        <f>IF(ISBLANK('Annex G.1'!C181),"Data Automatically Populated from Form G.1",'Annex G.1'!C181)</f>
        <v>&lt;&lt; P/N nnnn Rev ABC Date &gt;&gt;</v>
      </c>
      <c r="D10" s="205"/>
    </row>
    <row r="11" spans="2:4" x14ac:dyDescent="0.25">
      <c r="B11" s="1"/>
      <c r="C11" s="1"/>
      <c r="D11" s="1"/>
    </row>
    <row r="12" spans="2:4" ht="15.75" x14ac:dyDescent="0.25">
      <c r="B12" s="210" t="s">
        <v>163</v>
      </c>
      <c r="C12" s="210"/>
      <c r="D12" s="210"/>
    </row>
    <row r="13" spans="2:4" ht="65.45" customHeight="1" x14ac:dyDescent="0.25">
      <c r="B13" s="211" t="s">
        <v>164</v>
      </c>
      <c r="C13" s="211"/>
      <c r="D13" s="18"/>
    </row>
    <row r="14" spans="2:4" ht="18.75" customHeight="1" x14ac:dyDescent="0.25">
      <c r="B14" s="221" t="s">
        <v>165</v>
      </c>
      <c r="C14" s="30" t="s">
        <v>255</v>
      </c>
      <c r="D14" s="18"/>
    </row>
    <row r="15" spans="2:4" ht="15.75" customHeight="1" x14ac:dyDescent="0.25">
      <c r="B15" s="222"/>
      <c r="C15" s="30" t="s">
        <v>256</v>
      </c>
      <c r="D15" s="18"/>
    </row>
    <row r="16" spans="2:4" ht="15.75" customHeight="1" x14ac:dyDescent="0.25">
      <c r="B16" s="222"/>
      <c r="C16" s="74" t="s">
        <v>257</v>
      </c>
      <c r="D16" s="18"/>
    </row>
    <row r="17" spans="2:4" ht="15.75" customHeight="1" x14ac:dyDescent="0.25">
      <c r="B17" s="222"/>
      <c r="C17" s="30" t="s">
        <v>258</v>
      </c>
      <c r="D17" s="18"/>
    </row>
    <row r="18" spans="2:4" ht="15.75" customHeight="1" x14ac:dyDescent="0.25">
      <c r="B18" s="222"/>
      <c r="C18" s="30" t="s">
        <v>259</v>
      </c>
      <c r="D18" s="18"/>
    </row>
    <row r="19" spans="2:4" ht="15.75" customHeight="1" x14ac:dyDescent="0.25">
      <c r="B19" s="223"/>
      <c r="C19" s="74" t="s">
        <v>260</v>
      </c>
      <c r="D19" s="18"/>
    </row>
    <row r="20" spans="2:4" ht="103.9" customHeight="1" x14ac:dyDescent="0.25">
      <c r="B20" s="211" t="s">
        <v>261</v>
      </c>
      <c r="C20" s="211"/>
      <c r="D20" s="211"/>
    </row>
    <row r="21" spans="2:4" ht="34.5" customHeight="1" x14ac:dyDescent="0.25">
      <c r="B21" s="218" t="s">
        <v>262</v>
      </c>
      <c r="C21" s="219"/>
      <c r="D21" s="220"/>
    </row>
    <row r="22" spans="2:4" ht="161.25" customHeight="1" x14ac:dyDescent="0.25">
      <c r="B22" s="218" t="s">
        <v>263</v>
      </c>
      <c r="C22" s="219"/>
      <c r="D22" s="220"/>
    </row>
    <row r="23" spans="2:4" ht="103.9" customHeight="1" x14ac:dyDescent="0.25">
      <c r="B23" s="31" t="s">
        <v>166</v>
      </c>
      <c r="C23" s="224"/>
      <c r="D23" s="224"/>
    </row>
    <row r="24" spans="2:4" ht="103.9" customHeight="1" x14ac:dyDescent="0.25">
      <c r="B24" s="215" t="s">
        <v>266</v>
      </c>
      <c r="C24" s="216"/>
      <c r="D24" s="217"/>
    </row>
    <row r="25" spans="2:4" ht="57.6" customHeight="1" x14ac:dyDescent="0.25">
      <c r="B25" s="218" t="s">
        <v>119</v>
      </c>
      <c r="C25" s="219"/>
      <c r="D25" s="220"/>
    </row>
    <row r="26" spans="2:4" ht="49.15" customHeight="1" x14ac:dyDescent="0.25">
      <c r="B26" s="218" t="s">
        <v>120</v>
      </c>
      <c r="C26" s="219"/>
      <c r="D26" s="220"/>
    </row>
    <row r="27" spans="2:4" ht="55.15" customHeight="1" x14ac:dyDescent="0.25">
      <c r="B27" s="218" t="s">
        <v>121</v>
      </c>
      <c r="C27" s="219"/>
      <c r="D27" s="220"/>
    </row>
    <row r="28" spans="2:4" ht="65.45" customHeight="1" x14ac:dyDescent="0.25">
      <c r="B28" s="218" t="s">
        <v>122</v>
      </c>
      <c r="C28" s="219"/>
      <c r="D28" s="220"/>
    </row>
    <row r="29" spans="2:4" ht="55.15" customHeight="1" x14ac:dyDescent="0.25">
      <c r="B29" s="218" t="s">
        <v>123</v>
      </c>
      <c r="C29" s="219"/>
      <c r="D29" s="220"/>
    </row>
    <row r="30" spans="2:4" x14ac:dyDescent="0.25">
      <c r="B30" s="12" t="s">
        <v>145</v>
      </c>
      <c r="C30" s="194"/>
      <c r="D30" s="195"/>
    </row>
    <row r="31" spans="2:4" ht="15.75" thickBot="1" x14ac:dyDescent="0.3">
      <c r="B31" s="2" t="s">
        <v>146</v>
      </c>
      <c r="C31" s="196" t="s">
        <v>111</v>
      </c>
      <c r="D31" s="197"/>
    </row>
    <row r="33" spans="2:7" ht="27.6" customHeight="1" x14ac:dyDescent="0.25">
      <c r="B33" s="175" t="s">
        <v>264</v>
      </c>
      <c r="C33" s="175"/>
      <c r="D33" s="175"/>
    </row>
    <row r="35" spans="2:7" x14ac:dyDescent="0.25">
      <c r="B35" s="23" t="s">
        <v>150</v>
      </c>
    </row>
    <row r="36" spans="2:7" x14ac:dyDescent="0.25">
      <c r="B36" s="24" t="s">
        <v>148</v>
      </c>
    </row>
    <row r="37" spans="2:7" x14ac:dyDescent="0.25">
      <c r="B37" s="20" t="s">
        <v>149</v>
      </c>
    </row>
    <row r="38" spans="2:7" x14ac:dyDescent="0.25">
      <c r="B38" s="25" t="s">
        <v>151</v>
      </c>
    </row>
    <row r="48" spans="2:7" x14ac:dyDescent="0.25">
      <c r="G48" s="14"/>
    </row>
  </sheetData>
  <mergeCells count="25">
    <mergeCell ref="B14:B19"/>
    <mergeCell ref="B20:D20"/>
    <mergeCell ref="B25:D25"/>
    <mergeCell ref="C23:D23"/>
    <mergeCell ref="B13:C13"/>
    <mergeCell ref="B21:D21"/>
    <mergeCell ref="B22:D22"/>
    <mergeCell ref="B24:D24"/>
    <mergeCell ref="C30:D30"/>
    <mergeCell ref="C31:D31"/>
    <mergeCell ref="B33:D33"/>
    <mergeCell ref="B26:D26"/>
    <mergeCell ref="B27:D27"/>
    <mergeCell ref="B28:D28"/>
    <mergeCell ref="B29:D29"/>
    <mergeCell ref="B2:D2"/>
    <mergeCell ref="C3:D3"/>
    <mergeCell ref="C4:D4"/>
    <mergeCell ref="C5:D5"/>
    <mergeCell ref="B12:D12"/>
    <mergeCell ref="C6:D6"/>
    <mergeCell ref="C8:D8"/>
    <mergeCell ref="C9:D9"/>
    <mergeCell ref="C10:D10"/>
    <mergeCell ref="C7: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topLeftCell="A4"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zoomScaleNormal="100" workbookViewId="0">
      <selection activeCell="D9" sqref="D9"/>
    </sheetView>
  </sheetViews>
  <sheetFormatPr defaultRowHeight="15" x14ac:dyDescent="0.25"/>
  <cols>
    <col min="1" max="1" width="63.28515625" style="77" customWidth="1"/>
    <col min="2" max="2" width="18" style="100" customWidth="1"/>
    <col min="3" max="3" width="17" style="100" customWidth="1"/>
    <col min="4" max="4" width="17" style="77" customWidth="1"/>
    <col min="5" max="5" width="20.7109375" style="77" customWidth="1"/>
    <col min="6" max="6" width="19.28515625" style="77" customWidth="1"/>
    <col min="7" max="7" width="26.5703125" style="77" customWidth="1"/>
  </cols>
  <sheetData>
    <row r="1" spans="1:7" ht="20.25" x14ac:dyDescent="0.25">
      <c r="A1" s="112" t="s">
        <v>298</v>
      </c>
    </row>
    <row r="3" spans="1:7" ht="15.75" x14ac:dyDescent="0.25">
      <c r="A3" s="113" t="s">
        <v>299</v>
      </c>
      <c r="B3" s="232" t="s">
        <v>505</v>
      </c>
      <c r="C3" s="232"/>
      <c r="E3" s="78"/>
      <c r="F3" s="78"/>
    </row>
    <row r="4" spans="1:7" ht="15.75" x14ac:dyDescent="0.25">
      <c r="A4" s="113" t="s">
        <v>300</v>
      </c>
      <c r="B4" s="231" t="str">
        <f>IF(ISBLANK('Annex G.1'!C5),"Data Automatically Populated from Form G.1",('Annex G.1'!C5))</f>
        <v>&lt;&lt;Model&gt;&gt;</v>
      </c>
      <c r="C4" s="231"/>
      <c r="E4" s="78"/>
      <c r="F4" s="78"/>
    </row>
    <row r="5" spans="1:7" ht="15.75" x14ac:dyDescent="0.25">
      <c r="A5" s="113" t="s">
        <v>301</v>
      </c>
      <c r="B5" s="231" t="str">
        <f>IF(ISBLANK('Annex G.1'!C3),"Data Automatically Populated from Form G.1",('Annex G.1'!C3))</f>
        <v>&lt;&lt;Manufacturer Name&gt;&gt;</v>
      </c>
      <c r="C5" s="231"/>
      <c r="E5" s="78"/>
      <c r="F5" s="78"/>
    </row>
    <row r="6" spans="1:7" ht="15.75" x14ac:dyDescent="0.25">
      <c r="A6" s="113" t="s">
        <v>302</v>
      </c>
      <c r="B6" s="233">
        <f>E6</f>
        <v>45627</v>
      </c>
      <c r="C6" s="233"/>
      <c r="E6" s="114">
        <v>45627</v>
      </c>
      <c r="F6" s="114">
        <v>45636</v>
      </c>
      <c r="G6" s="115">
        <v>45689</v>
      </c>
    </row>
    <row r="7" spans="1:7" x14ac:dyDescent="0.25">
      <c r="A7" s="79"/>
      <c r="E7" s="228" t="s">
        <v>354</v>
      </c>
      <c r="F7" s="229"/>
      <c r="G7" s="230"/>
    </row>
    <row r="8" spans="1:7" s="99" customFormat="1" ht="25.5" x14ac:dyDescent="0.25">
      <c r="A8" s="94" t="s">
        <v>25</v>
      </c>
      <c r="B8" s="98" t="s">
        <v>303</v>
      </c>
      <c r="C8" s="98" t="s">
        <v>304</v>
      </c>
      <c r="D8" s="98" t="s">
        <v>348</v>
      </c>
      <c r="E8" s="98" t="s">
        <v>355</v>
      </c>
      <c r="F8" s="98" t="s">
        <v>356</v>
      </c>
      <c r="G8" s="98" t="s">
        <v>357</v>
      </c>
    </row>
    <row r="9" spans="1:7" ht="38.25" x14ac:dyDescent="0.25">
      <c r="A9" s="85" t="s">
        <v>305</v>
      </c>
      <c r="B9" s="101" t="s">
        <v>306</v>
      </c>
      <c r="C9" s="101" t="s">
        <v>307</v>
      </c>
      <c r="D9" s="82" t="str">
        <f>IF(ISBLANK('Annex G.1'!C52),"Data Automatically Populated from Form G.1",('Annex G.1'!C52))</f>
        <v>&lt;&lt; Years &gt;&gt;</v>
      </c>
      <c r="E9" s="83" t="e">
        <f>VALUE(D9)</f>
        <v>#VALUE!</v>
      </c>
      <c r="F9" s="83" t="e">
        <f>E9</f>
        <v>#VALUE!</v>
      </c>
      <c r="G9" s="97" t="e">
        <f>E9</f>
        <v>#VALUE!</v>
      </c>
    </row>
    <row r="10" spans="1:7" ht="25.5" x14ac:dyDescent="0.25">
      <c r="A10" s="85" t="s">
        <v>308</v>
      </c>
      <c r="B10" s="101" t="s">
        <v>353</v>
      </c>
      <c r="C10" s="101" t="s">
        <v>309</v>
      </c>
      <c r="D10" s="82" t="str">
        <f>IF(ISBLANK('Annex G.1'!C53),"Data Automatically Populated from Form G.1",('Annex G.1'!C53))</f>
        <v>&lt;&lt; Years &gt;&gt;</v>
      </c>
      <c r="E10" s="83" t="e">
        <f>VALUE(D10)</f>
        <v>#VALUE!</v>
      </c>
      <c r="F10" s="83" t="e">
        <f>E10</f>
        <v>#VALUE!</v>
      </c>
      <c r="G10" s="97" t="e">
        <f>E10</f>
        <v>#VALUE!</v>
      </c>
    </row>
    <row r="11" spans="1:7" x14ac:dyDescent="0.25">
      <c r="A11" s="85" t="s">
        <v>310</v>
      </c>
      <c r="B11" s="101"/>
      <c r="C11" s="101"/>
      <c r="D11" s="225" t="str">
        <f>IF(ISBLANK('Annex G.1'!C44),"Data Automatically Populated from Form G.1",('Annex G.1'!C44))</f>
        <v>&lt;&lt; LiMO2 &gt;&gt;</v>
      </c>
      <c r="E11" s="226"/>
      <c r="F11" s="226"/>
      <c r="G11" s="227"/>
    </row>
    <row r="12" spans="1:7" x14ac:dyDescent="0.25">
      <c r="A12" s="85" t="s">
        <v>311</v>
      </c>
      <c r="B12" s="101"/>
      <c r="C12" s="101"/>
      <c r="D12" s="225" t="str">
        <f>IF(ISBLANK('Annex G.1'!D48),"Data Automatically Populated from Form G.1",('Annex G.1'!D48))</f>
        <v>&lt;&lt; Series, Parallel, etc. &gt;&gt;</v>
      </c>
      <c r="E12" s="226"/>
      <c r="F12" s="226"/>
      <c r="G12" s="227"/>
    </row>
    <row r="13" spans="1:7" x14ac:dyDescent="0.25">
      <c r="A13" s="85" t="s">
        <v>312</v>
      </c>
      <c r="B13" s="101"/>
      <c r="C13" s="101" t="s">
        <v>313</v>
      </c>
      <c r="D13" s="86" t="s">
        <v>351</v>
      </c>
      <c r="E13" s="107">
        <v>1.7</v>
      </c>
      <c r="F13" s="107">
        <v>1.7</v>
      </c>
      <c r="G13" s="108">
        <f t="shared" ref="G13:G15" si="0">F13</f>
        <v>1.7</v>
      </c>
    </row>
    <row r="14" spans="1:7" x14ac:dyDescent="0.25">
      <c r="A14" s="85" t="s">
        <v>314</v>
      </c>
      <c r="B14" s="101" t="s">
        <v>315</v>
      </c>
      <c r="C14" s="101" t="s">
        <v>313</v>
      </c>
      <c r="D14" s="86" t="s">
        <v>351</v>
      </c>
      <c r="E14" s="107">
        <v>1.7</v>
      </c>
      <c r="F14" s="107">
        <v>1.7</v>
      </c>
      <c r="G14" s="108">
        <f t="shared" si="0"/>
        <v>1.7</v>
      </c>
    </row>
    <row r="15" spans="1:7" ht="23.25" thickBot="1" x14ac:dyDescent="0.3">
      <c r="A15" s="40" t="s">
        <v>316</v>
      </c>
      <c r="B15" s="101" t="s">
        <v>317</v>
      </c>
      <c r="C15" s="101" t="s">
        <v>222</v>
      </c>
      <c r="D15" s="86" t="s">
        <v>351</v>
      </c>
      <c r="E15" s="107">
        <v>2</v>
      </c>
      <c r="F15" s="107">
        <v>2</v>
      </c>
      <c r="G15" s="108">
        <f t="shared" si="0"/>
        <v>2</v>
      </c>
    </row>
    <row r="16" spans="1:7" ht="27.75" x14ac:dyDescent="0.25">
      <c r="A16" s="87" t="s">
        <v>318</v>
      </c>
      <c r="B16" s="106" t="s">
        <v>319</v>
      </c>
      <c r="C16" s="102" t="s">
        <v>313</v>
      </c>
      <c r="D16" s="88"/>
      <c r="E16" s="89" t="e">
        <f>E14-(E14*(1-E15/100)^(E10+E9))</f>
        <v>#VALUE!</v>
      </c>
      <c r="F16" s="89" t="e">
        <f>F14-(F14*(1-F15/100)^(F10+F9))</f>
        <v>#VALUE!</v>
      </c>
      <c r="G16" s="90" t="e">
        <f>G14-(G14*(1-G15/100)^(G10+G9))</f>
        <v>#VALUE!</v>
      </c>
    </row>
    <row r="17" spans="1:7" x14ac:dyDescent="0.25">
      <c r="A17" s="85" t="s">
        <v>320</v>
      </c>
      <c r="B17" s="101" t="s">
        <v>321</v>
      </c>
      <c r="C17" s="101"/>
      <c r="D17" s="82" t="str">
        <f>IF(ISBLANK('Annex G.1'!C101),"Data from G.1",VALUE('Annex G.1'!C101)/D10)</f>
        <v>Data from G.1</v>
      </c>
      <c r="E17" s="109" t="e">
        <f>VALUE(D17)</f>
        <v>#VALUE!</v>
      </c>
      <c r="F17" s="109" t="e">
        <f>E17</f>
        <v>#VALUE!</v>
      </c>
      <c r="G17" s="108" t="e">
        <f>E17</f>
        <v>#VALUE!</v>
      </c>
    </row>
    <row r="18" spans="1:7" x14ac:dyDescent="0.25">
      <c r="A18" s="85" t="s">
        <v>322</v>
      </c>
      <c r="B18" s="101" t="s">
        <v>323</v>
      </c>
      <c r="C18" s="101" t="s">
        <v>324</v>
      </c>
      <c r="D18" s="86" t="s">
        <v>351</v>
      </c>
      <c r="E18" s="107">
        <v>85</v>
      </c>
      <c r="F18" s="107">
        <v>75.77</v>
      </c>
      <c r="G18" s="108">
        <f>F18</f>
        <v>75.77</v>
      </c>
    </row>
    <row r="19" spans="1:7" x14ac:dyDescent="0.25">
      <c r="A19" s="85" t="s">
        <v>325</v>
      </c>
      <c r="B19" s="101" t="s">
        <v>326</v>
      </c>
      <c r="C19" s="101" t="s">
        <v>327</v>
      </c>
      <c r="D19" s="82" t="str">
        <f>IF(ISBLANK('Annex G.1'!C100),"Data Automatically Populated from Form G.1",('Annex G.1'!C100))</f>
        <v>&lt;&lt; seconds &gt;&gt;</v>
      </c>
      <c r="E19" s="109" t="e">
        <f>VALUE(D19)</f>
        <v>#VALUE!</v>
      </c>
      <c r="F19" s="109" t="e">
        <f>E19</f>
        <v>#VALUE!</v>
      </c>
      <c r="G19" s="108" t="e">
        <f>E19</f>
        <v>#VALUE!</v>
      </c>
    </row>
    <row r="20" spans="1:7" ht="27" x14ac:dyDescent="0.25">
      <c r="A20" s="88" t="s">
        <v>328</v>
      </c>
      <c r="B20" s="92" t="s">
        <v>329</v>
      </c>
      <c r="C20" s="103" t="s">
        <v>330</v>
      </c>
      <c r="D20" s="88"/>
      <c r="E20" s="91" t="e">
        <f>E18*E19*E10*E17/3600</f>
        <v>#VALUE!</v>
      </c>
      <c r="F20" s="91" t="e">
        <f>F18*F19*F10*F17/3600</f>
        <v>#VALUE!</v>
      </c>
      <c r="G20" s="91" t="e">
        <f>G18*G17*G19*G10/3600</f>
        <v>#VALUE!</v>
      </c>
    </row>
    <row r="21" spans="1:7" x14ac:dyDescent="0.25">
      <c r="A21" s="85" t="s">
        <v>331</v>
      </c>
      <c r="B21" s="101" t="s">
        <v>332</v>
      </c>
      <c r="C21" s="101"/>
      <c r="D21" s="82" t="str">
        <f>IF(ISBLANK('Annex G.1'!D101),"Data from G.1",VALUE('Annex G.1'!D101))</f>
        <v>Data from G.1</v>
      </c>
      <c r="E21" s="109" t="e">
        <f>VALUE(D21)</f>
        <v>#VALUE!</v>
      </c>
      <c r="F21" s="109" t="e">
        <f>E21</f>
        <v>#VALUE!</v>
      </c>
      <c r="G21" s="108" t="e">
        <f>E21</f>
        <v>#VALUE!</v>
      </c>
    </row>
    <row r="22" spans="1:7" x14ac:dyDescent="0.25">
      <c r="A22" s="85" t="s">
        <v>333</v>
      </c>
      <c r="B22" s="101" t="s">
        <v>334</v>
      </c>
      <c r="C22" s="101" t="s">
        <v>324</v>
      </c>
      <c r="D22" s="86" t="s">
        <v>351</v>
      </c>
      <c r="E22" s="107">
        <v>28</v>
      </c>
      <c r="F22" s="107">
        <v>26.15</v>
      </c>
      <c r="G22" s="108">
        <f>F22</f>
        <v>26.15</v>
      </c>
    </row>
    <row r="23" spans="1:7" x14ac:dyDescent="0.25">
      <c r="A23" s="85" t="s">
        <v>335</v>
      </c>
      <c r="B23" s="101" t="s">
        <v>336</v>
      </c>
      <c r="C23" s="101" t="s">
        <v>327</v>
      </c>
      <c r="D23" s="82" t="str">
        <f>IF(ISBLANK('Annex G.1'!D100),"Data Automatically Populated from Form G.1",('Annex G.1'!D100))</f>
        <v>&lt;&lt; seconds &gt;&gt;</v>
      </c>
      <c r="E23" s="109" t="e">
        <f>VALUE(D23)</f>
        <v>#VALUE!</v>
      </c>
      <c r="F23" s="109" t="e">
        <f>E23</f>
        <v>#VALUE!</v>
      </c>
      <c r="G23" s="108" t="e">
        <f>E23</f>
        <v>#VALUE!</v>
      </c>
    </row>
    <row r="24" spans="1:7" ht="27" x14ac:dyDescent="0.25">
      <c r="A24" s="88" t="s">
        <v>337</v>
      </c>
      <c r="B24" s="92" t="s">
        <v>338</v>
      </c>
      <c r="C24" s="103" t="s">
        <v>330</v>
      </c>
      <c r="D24" s="88"/>
      <c r="E24" s="89" t="e">
        <f>E21*E22*E23/3600</f>
        <v>#VALUE!</v>
      </c>
      <c r="F24" s="92" t="e">
        <f>F21*F22*F23/3600</f>
        <v>#VALUE!</v>
      </c>
      <c r="G24" s="91" t="e">
        <f>G21*G22*G23/3600</f>
        <v>#VALUE!</v>
      </c>
    </row>
    <row r="25" spans="1:7" x14ac:dyDescent="0.25">
      <c r="A25" s="85" t="s">
        <v>339</v>
      </c>
      <c r="B25" s="101" t="s">
        <v>340</v>
      </c>
      <c r="C25" s="101" t="s">
        <v>324</v>
      </c>
      <c r="D25" s="86" t="s">
        <v>351</v>
      </c>
      <c r="E25" s="27">
        <v>3.0000000000000001E-6</v>
      </c>
      <c r="F25" s="27">
        <v>3.0000000000000001E-6</v>
      </c>
      <c r="G25" s="97">
        <f>F25</f>
        <v>3.0000000000000001E-6</v>
      </c>
    </row>
    <row r="26" spans="1:7" x14ac:dyDescent="0.25">
      <c r="A26" s="88" t="s">
        <v>341</v>
      </c>
      <c r="B26" s="92" t="s">
        <v>342</v>
      </c>
      <c r="C26" s="103" t="s">
        <v>330</v>
      </c>
      <c r="D26" s="88"/>
      <c r="E26" s="27">
        <v>3.234</v>
      </c>
      <c r="F26" s="84">
        <f>E26</f>
        <v>3.234</v>
      </c>
      <c r="G26" s="97">
        <f>E26</f>
        <v>3.234</v>
      </c>
    </row>
    <row r="27" spans="1:7" ht="27" x14ac:dyDescent="0.25">
      <c r="A27" s="88" t="s">
        <v>343</v>
      </c>
      <c r="B27" s="92" t="s">
        <v>344</v>
      </c>
      <c r="C27" s="103" t="s">
        <v>330</v>
      </c>
      <c r="D27" s="88"/>
      <c r="E27" s="92" t="e">
        <f>E25*E10*8760</f>
        <v>#VALUE!</v>
      </c>
      <c r="F27" s="92" t="e">
        <f>F25*F10*8760</f>
        <v>#VALUE!</v>
      </c>
      <c r="G27" s="92" t="e">
        <f>G25*G10*8760</f>
        <v>#VALUE!</v>
      </c>
    </row>
    <row r="28" spans="1:7" ht="27" x14ac:dyDescent="0.25">
      <c r="A28" s="93" t="s">
        <v>345</v>
      </c>
      <c r="B28" s="98" t="s">
        <v>346</v>
      </c>
      <c r="C28" s="104" t="s">
        <v>313</v>
      </c>
      <c r="D28" s="95" t="s">
        <v>351</v>
      </c>
      <c r="E28" s="96" t="e">
        <f>E16+1.65*(E20+E24+E27)/1000+E26/1000</f>
        <v>#VALUE!</v>
      </c>
      <c r="F28" s="96" t="e">
        <f>F16+1.65*(F20+F24+F27)/1000+F26/1000</f>
        <v>#VALUE!</v>
      </c>
      <c r="G28" s="96" t="e">
        <f>G16+1.65*(G20+G24+G27)/1000+G26/1000</f>
        <v>#VALUE!</v>
      </c>
    </row>
    <row r="29" spans="1:7" ht="15.75" x14ac:dyDescent="0.25">
      <c r="A29" s="80"/>
    </row>
    <row r="30" spans="1:7" ht="25.5" x14ac:dyDescent="0.25">
      <c r="A30" s="81" t="s">
        <v>347</v>
      </c>
      <c r="C30" s="105"/>
      <c r="D30" s="81"/>
    </row>
    <row r="33" spans="1:1" x14ac:dyDescent="0.25">
      <c r="A33" s="23" t="s">
        <v>433</v>
      </c>
    </row>
    <row r="34" spans="1:1" x14ac:dyDescent="0.25">
      <c r="A34" s="24" t="s">
        <v>148</v>
      </c>
    </row>
    <row r="35" spans="1:1" x14ac:dyDescent="0.25">
      <c r="A35" s="25" t="s">
        <v>151</v>
      </c>
    </row>
    <row r="36" spans="1:1" x14ac:dyDescent="0.25">
      <c r="A36" s="124" t="s">
        <v>432</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zoomScale="115" zoomScaleNormal="115" workbookViewId="0">
      <selection activeCell="A21" sqref="A21"/>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12" t="s">
        <v>434</v>
      </c>
      <c r="B1" s="100"/>
      <c r="C1" s="100"/>
    </row>
    <row r="2" spans="1:6" x14ac:dyDescent="0.25">
      <c r="A2" s="77"/>
      <c r="B2" s="100"/>
      <c r="C2" s="100"/>
    </row>
    <row r="3" spans="1:6" ht="15.75" x14ac:dyDescent="0.25">
      <c r="A3" s="113" t="s">
        <v>299</v>
      </c>
      <c r="B3" s="232" t="s">
        <v>495</v>
      </c>
      <c r="C3" s="232"/>
    </row>
    <row r="4" spans="1:6" ht="15.75" x14ac:dyDescent="0.25">
      <c r="A4" s="113" t="s">
        <v>300</v>
      </c>
      <c r="B4" s="231" t="str">
        <f>IF(ISBLANK('Annex G.1'!C5),"Data Automatically Populated from Form G.1",('Annex G.1'!C5))</f>
        <v>&lt;&lt;Model&gt;&gt;</v>
      </c>
      <c r="C4" s="231"/>
    </row>
    <row r="5" spans="1:6" ht="15.75" x14ac:dyDescent="0.25">
      <c r="A5" s="113" t="s">
        <v>301</v>
      </c>
      <c r="B5" s="231" t="str">
        <f>IF(ISBLANK('Annex G.1'!C3),"Data Automatically Populated from Form G.1",('Annex G.1'!C3))</f>
        <v>&lt;&lt;Manufacturer Name&gt;&gt;</v>
      </c>
      <c r="C5" s="231"/>
    </row>
    <row r="7" spans="1:6" ht="25.5" x14ac:dyDescent="0.25">
      <c r="A7" s="98" t="s">
        <v>378</v>
      </c>
      <c r="B7" s="98" t="s">
        <v>379</v>
      </c>
      <c r="C7" s="98" t="s">
        <v>376</v>
      </c>
      <c r="D7" s="228" t="s">
        <v>377</v>
      </c>
      <c r="E7" s="229"/>
      <c r="F7" s="230"/>
    </row>
    <row r="8" spans="1:6" x14ac:dyDescent="0.25">
      <c r="A8" s="123" t="s">
        <v>428</v>
      </c>
      <c r="B8" s="119" t="s">
        <v>491</v>
      </c>
      <c r="C8" s="120" t="s">
        <v>380</v>
      </c>
      <c r="D8" s="17" t="s">
        <v>429</v>
      </c>
      <c r="E8" s="17" t="s">
        <v>430</v>
      </c>
      <c r="F8" s="17" t="s">
        <v>431</v>
      </c>
    </row>
    <row r="9" spans="1:6" x14ac:dyDescent="0.25">
      <c r="A9" s="123" t="s">
        <v>428</v>
      </c>
      <c r="B9" s="119">
        <v>6.2</v>
      </c>
      <c r="C9" s="120" t="s">
        <v>381</v>
      </c>
      <c r="D9" s="17" t="s">
        <v>429</v>
      </c>
      <c r="E9" s="17" t="s">
        <v>430</v>
      </c>
      <c r="F9" s="17" t="s">
        <v>431</v>
      </c>
    </row>
    <row r="10" spans="1:6" x14ac:dyDescent="0.25">
      <c r="A10" s="123" t="s">
        <v>428</v>
      </c>
      <c r="B10" s="119">
        <v>6.2</v>
      </c>
      <c r="C10" s="120" t="s">
        <v>382</v>
      </c>
      <c r="D10" s="17" t="s">
        <v>429</v>
      </c>
      <c r="E10" s="17" t="s">
        <v>430</v>
      </c>
      <c r="F10" s="17" t="s">
        <v>431</v>
      </c>
    </row>
    <row r="11" spans="1:6" x14ac:dyDescent="0.25">
      <c r="A11" s="123" t="s">
        <v>428</v>
      </c>
      <c r="B11" s="119">
        <v>6.2</v>
      </c>
      <c r="C11" s="120" t="s">
        <v>383</v>
      </c>
      <c r="D11" s="17" t="s">
        <v>429</v>
      </c>
      <c r="E11" s="17" t="s">
        <v>430</v>
      </c>
      <c r="F11" s="17" t="s">
        <v>431</v>
      </c>
    </row>
    <row r="12" spans="1:6" x14ac:dyDescent="0.25">
      <c r="A12" s="123" t="s">
        <v>428</v>
      </c>
      <c r="B12" s="119" t="s">
        <v>384</v>
      </c>
      <c r="C12" s="120" t="s">
        <v>385</v>
      </c>
      <c r="D12" s="17" t="s">
        <v>429</v>
      </c>
      <c r="E12" s="17" t="s">
        <v>430</v>
      </c>
      <c r="F12" s="17" t="s">
        <v>431</v>
      </c>
    </row>
    <row r="13" spans="1:6" x14ac:dyDescent="0.25">
      <c r="A13" s="123" t="s">
        <v>428</v>
      </c>
      <c r="B13" s="119" t="s">
        <v>453</v>
      </c>
      <c r="C13" s="120" t="s">
        <v>386</v>
      </c>
      <c r="D13" s="17" t="s">
        <v>429</v>
      </c>
      <c r="E13" s="17" t="s">
        <v>430</v>
      </c>
      <c r="F13" s="17" t="s">
        <v>431</v>
      </c>
    </row>
    <row r="14" spans="1:6" x14ac:dyDescent="0.25">
      <c r="A14" s="123" t="s">
        <v>428</v>
      </c>
      <c r="B14" s="119" t="s">
        <v>454</v>
      </c>
      <c r="C14" s="120" t="s">
        <v>387</v>
      </c>
      <c r="D14" s="17" t="s">
        <v>429</v>
      </c>
      <c r="E14" s="17" t="s">
        <v>430</v>
      </c>
      <c r="F14" s="17" t="s">
        <v>431</v>
      </c>
    </row>
    <row r="15" spans="1:6" x14ac:dyDescent="0.25">
      <c r="A15" s="123" t="s">
        <v>428</v>
      </c>
      <c r="B15" s="119" t="s">
        <v>455</v>
      </c>
      <c r="C15" s="120" t="s">
        <v>388</v>
      </c>
      <c r="D15" s="17" t="s">
        <v>429</v>
      </c>
      <c r="E15" s="17" t="s">
        <v>430</v>
      </c>
      <c r="F15" s="17" t="s">
        <v>431</v>
      </c>
    </row>
    <row r="16" spans="1:6" x14ac:dyDescent="0.25">
      <c r="A16" s="123" t="s">
        <v>428</v>
      </c>
      <c r="B16" s="119" t="s">
        <v>456</v>
      </c>
      <c r="C16" s="120" t="s">
        <v>389</v>
      </c>
      <c r="D16" s="17" t="s">
        <v>429</v>
      </c>
      <c r="E16" s="17" t="s">
        <v>430</v>
      </c>
      <c r="F16" s="17" t="s">
        <v>431</v>
      </c>
    </row>
    <row r="17" spans="1:6" x14ac:dyDescent="0.25">
      <c r="A17" s="123" t="s">
        <v>428</v>
      </c>
      <c r="B17" s="119" t="s">
        <v>457</v>
      </c>
      <c r="C17" s="120" t="s">
        <v>390</v>
      </c>
      <c r="D17" s="17" t="s">
        <v>429</v>
      </c>
      <c r="E17" s="17" t="s">
        <v>430</v>
      </c>
      <c r="F17" s="17" t="s">
        <v>431</v>
      </c>
    </row>
    <row r="18" spans="1:6" x14ac:dyDescent="0.25">
      <c r="A18" s="123" t="s">
        <v>428</v>
      </c>
      <c r="B18" s="119" t="s">
        <v>458</v>
      </c>
      <c r="C18" s="120" t="s">
        <v>391</v>
      </c>
      <c r="D18" s="17" t="s">
        <v>429</v>
      </c>
      <c r="E18" s="17" t="s">
        <v>430</v>
      </c>
      <c r="F18" s="17" t="s">
        <v>431</v>
      </c>
    </row>
    <row r="19" spans="1:6" x14ac:dyDescent="0.25">
      <c r="A19" s="123" t="s">
        <v>428</v>
      </c>
      <c r="B19" s="119" t="s">
        <v>459</v>
      </c>
      <c r="C19" s="120" t="s">
        <v>392</v>
      </c>
      <c r="D19" s="17" t="s">
        <v>429</v>
      </c>
      <c r="E19" s="17" t="s">
        <v>430</v>
      </c>
      <c r="F19" s="17" t="s">
        <v>431</v>
      </c>
    </row>
    <row r="20" spans="1:6" x14ac:dyDescent="0.25">
      <c r="A20" s="123" t="s">
        <v>428</v>
      </c>
      <c r="B20" s="119" t="s">
        <v>459</v>
      </c>
      <c r="C20" s="120" t="s">
        <v>393</v>
      </c>
      <c r="D20" s="17" t="s">
        <v>429</v>
      </c>
      <c r="E20" s="17" t="s">
        <v>430</v>
      </c>
      <c r="F20" s="17" t="s">
        <v>431</v>
      </c>
    </row>
    <row r="21" spans="1:6" x14ac:dyDescent="0.25">
      <c r="A21" s="123" t="s">
        <v>428</v>
      </c>
      <c r="B21" s="119" t="s">
        <v>460</v>
      </c>
      <c r="C21" s="120" t="s">
        <v>394</v>
      </c>
      <c r="D21" s="17" t="s">
        <v>429</v>
      </c>
      <c r="E21" s="17" t="s">
        <v>430</v>
      </c>
      <c r="F21" s="17" t="s">
        <v>431</v>
      </c>
    </row>
    <row r="22" spans="1:6" x14ac:dyDescent="0.25">
      <c r="A22" s="123" t="s">
        <v>428</v>
      </c>
      <c r="B22" s="119" t="s">
        <v>461</v>
      </c>
      <c r="C22" s="120" t="s">
        <v>395</v>
      </c>
      <c r="D22" s="17" t="s">
        <v>429</v>
      </c>
      <c r="E22" s="17" t="s">
        <v>430</v>
      </c>
      <c r="F22" s="17" t="s">
        <v>431</v>
      </c>
    </row>
    <row r="23" spans="1:6" ht="22.5" x14ac:dyDescent="0.25">
      <c r="A23" s="123" t="s">
        <v>428</v>
      </c>
      <c r="B23" s="119" t="s">
        <v>462</v>
      </c>
      <c r="C23" s="120" t="s">
        <v>396</v>
      </c>
      <c r="D23" s="17" t="s">
        <v>429</v>
      </c>
      <c r="E23" s="17" t="s">
        <v>430</v>
      </c>
      <c r="F23" s="17" t="s">
        <v>431</v>
      </c>
    </row>
    <row r="24" spans="1:6" x14ac:dyDescent="0.25">
      <c r="A24" s="123" t="s">
        <v>428</v>
      </c>
      <c r="B24" s="119" t="s">
        <v>463</v>
      </c>
      <c r="C24" s="120" t="s">
        <v>397</v>
      </c>
      <c r="D24" s="17" t="s">
        <v>429</v>
      </c>
      <c r="E24" s="17" t="s">
        <v>430</v>
      </c>
      <c r="F24" s="17" t="s">
        <v>431</v>
      </c>
    </row>
    <row r="25" spans="1:6" x14ac:dyDescent="0.25">
      <c r="A25" s="123" t="s">
        <v>428</v>
      </c>
      <c r="B25" s="119" t="s">
        <v>464</v>
      </c>
      <c r="C25" s="120" t="s">
        <v>398</v>
      </c>
      <c r="D25" s="17" t="s">
        <v>429</v>
      </c>
      <c r="E25" s="17" t="s">
        <v>430</v>
      </c>
      <c r="F25" s="17" t="s">
        <v>431</v>
      </c>
    </row>
    <row r="26" spans="1:6" ht="33.75" x14ac:dyDescent="0.25">
      <c r="A26" s="123" t="s">
        <v>428</v>
      </c>
      <c r="B26" s="119" t="s">
        <v>465</v>
      </c>
      <c r="C26" s="120" t="s">
        <v>399</v>
      </c>
      <c r="D26" s="17" t="s">
        <v>429</v>
      </c>
      <c r="E26" s="17" t="s">
        <v>430</v>
      </c>
      <c r="F26" s="17" t="s">
        <v>431</v>
      </c>
    </row>
    <row r="27" spans="1:6" x14ac:dyDescent="0.25">
      <c r="A27" s="123" t="s">
        <v>428</v>
      </c>
      <c r="B27" s="119" t="s">
        <v>466</v>
      </c>
      <c r="C27" s="120" t="s">
        <v>400</v>
      </c>
      <c r="D27" s="17" t="s">
        <v>429</v>
      </c>
      <c r="E27" s="17" t="s">
        <v>430</v>
      </c>
      <c r="F27" s="17" t="s">
        <v>431</v>
      </c>
    </row>
    <row r="28" spans="1:6" x14ac:dyDescent="0.25">
      <c r="A28" s="123" t="s">
        <v>428</v>
      </c>
      <c r="B28" s="119" t="s">
        <v>467</v>
      </c>
      <c r="C28" s="120" t="s">
        <v>401</v>
      </c>
      <c r="D28" s="17" t="s">
        <v>429</v>
      </c>
      <c r="E28" s="17" t="s">
        <v>430</v>
      </c>
      <c r="F28" s="17" t="s">
        <v>431</v>
      </c>
    </row>
    <row r="29" spans="1:6" x14ac:dyDescent="0.25">
      <c r="A29" s="123" t="s">
        <v>428</v>
      </c>
      <c r="B29" s="119" t="s">
        <v>468</v>
      </c>
      <c r="C29" s="120" t="s">
        <v>402</v>
      </c>
      <c r="D29" s="17" t="s">
        <v>429</v>
      </c>
      <c r="E29" s="17" t="s">
        <v>430</v>
      </c>
      <c r="F29" s="17" t="s">
        <v>431</v>
      </c>
    </row>
    <row r="30" spans="1:6" x14ac:dyDescent="0.25">
      <c r="A30" s="123" t="s">
        <v>428</v>
      </c>
      <c r="B30" s="119" t="s">
        <v>469</v>
      </c>
      <c r="C30" s="120" t="s">
        <v>403</v>
      </c>
      <c r="D30" s="17" t="s">
        <v>429</v>
      </c>
      <c r="E30" s="17" t="s">
        <v>430</v>
      </c>
      <c r="F30" s="17" t="s">
        <v>431</v>
      </c>
    </row>
    <row r="31" spans="1:6" ht="22.5" x14ac:dyDescent="0.25">
      <c r="A31" s="123" t="s">
        <v>428</v>
      </c>
      <c r="B31" s="119" t="s">
        <v>470</v>
      </c>
      <c r="C31" s="120" t="s">
        <v>404</v>
      </c>
      <c r="D31" s="17" t="s">
        <v>429</v>
      </c>
      <c r="E31" s="17" t="s">
        <v>430</v>
      </c>
      <c r="F31" s="17" t="s">
        <v>431</v>
      </c>
    </row>
    <row r="32" spans="1:6" x14ac:dyDescent="0.25">
      <c r="A32" s="123" t="s">
        <v>428</v>
      </c>
      <c r="B32" s="119" t="s">
        <v>471</v>
      </c>
      <c r="C32" s="120" t="s">
        <v>405</v>
      </c>
      <c r="D32" s="17" t="s">
        <v>429</v>
      </c>
      <c r="E32" s="17" t="s">
        <v>430</v>
      </c>
      <c r="F32" s="17" t="s">
        <v>431</v>
      </c>
    </row>
    <row r="33" spans="1:6" x14ac:dyDescent="0.25">
      <c r="A33" s="123" t="s">
        <v>428</v>
      </c>
      <c r="B33" s="119" t="s">
        <v>472</v>
      </c>
      <c r="C33" s="120" t="s">
        <v>406</v>
      </c>
      <c r="D33" s="17" t="s">
        <v>429</v>
      </c>
      <c r="E33" s="17" t="s">
        <v>430</v>
      </c>
      <c r="F33" s="17" t="s">
        <v>431</v>
      </c>
    </row>
    <row r="34" spans="1:6" x14ac:dyDescent="0.25">
      <c r="A34" s="123" t="s">
        <v>428</v>
      </c>
      <c r="B34" s="119" t="s">
        <v>473</v>
      </c>
      <c r="C34" s="120" t="s">
        <v>407</v>
      </c>
      <c r="D34" s="17" t="s">
        <v>429</v>
      </c>
      <c r="E34" s="17" t="s">
        <v>430</v>
      </c>
      <c r="F34" s="17" t="s">
        <v>431</v>
      </c>
    </row>
    <row r="35" spans="1:6" x14ac:dyDescent="0.25">
      <c r="A35" s="123" t="s">
        <v>428</v>
      </c>
      <c r="B35" s="119" t="s">
        <v>474</v>
      </c>
      <c r="C35" s="120" t="s">
        <v>408</v>
      </c>
      <c r="D35" s="17" t="s">
        <v>429</v>
      </c>
      <c r="E35" s="17" t="s">
        <v>430</v>
      </c>
      <c r="F35" s="17" t="s">
        <v>431</v>
      </c>
    </row>
    <row r="36" spans="1:6" x14ac:dyDescent="0.25">
      <c r="A36" s="123" t="s">
        <v>428</v>
      </c>
      <c r="B36" s="119" t="s">
        <v>475</v>
      </c>
      <c r="C36" s="120" t="s">
        <v>409</v>
      </c>
      <c r="D36" s="17" t="s">
        <v>429</v>
      </c>
      <c r="E36" s="17" t="s">
        <v>430</v>
      </c>
      <c r="F36" s="17" t="s">
        <v>431</v>
      </c>
    </row>
    <row r="37" spans="1:6" ht="22.5" x14ac:dyDescent="0.25">
      <c r="A37" s="123" t="s">
        <v>428</v>
      </c>
      <c r="B37" s="119" t="s">
        <v>476</v>
      </c>
      <c r="C37" s="120" t="s">
        <v>410</v>
      </c>
      <c r="D37" s="17" t="s">
        <v>429</v>
      </c>
      <c r="E37" s="17" t="s">
        <v>430</v>
      </c>
      <c r="F37" s="17" t="s">
        <v>431</v>
      </c>
    </row>
    <row r="38" spans="1:6" x14ac:dyDescent="0.25">
      <c r="A38" s="123" t="s">
        <v>428</v>
      </c>
      <c r="B38" s="119" t="s">
        <v>477</v>
      </c>
      <c r="C38" s="120" t="s">
        <v>411</v>
      </c>
      <c r="D38" s="17" t="s">
        <v>429</v>
      </c>
      <c r="E38" s="17" t="s">
        <v>430</v>
      </c>
      <c r="F38" s="17" t="s">
        <v>431</v>
      </c>
    </row>
    <row r="39" spans="1:6" ht="22.5" x14ac:dyDescent="0.25">
      <c r="A39" s="123" t="s">
        <v>428</v>
      </c>
      <c r="B39" s="119" t="s">
        <v>478</v>
      </c>
      <c r="C39" s="120" t="s">
        <v>412</v>
      </c>
      <c r="D39" s="17" t="s">
        <v>429</v>
      </c>
      <c r="E39" s="17" t="s">
        <v>430</v>
      </c>
      <c r="F39" s="17" t="s">
        <v>431</v>
      </c>
    </row>
    <row r="40" spans="1:6" x14ac:dyDescent="0.25">
      <c r="A40" s="123" t="s">
        <v>428</v>
      </c>
      <c r="B40" s="119" t="s">
        <v>479</v>
      </c>
      <c r="C40" s="120" t="s">
        <v>413</v>
      </c>
      <c r="D40" s="17" t="s">
        <v>429</v>
      </c>
      <c r="E40" s="17" t="s">
        <v>430</v>
      </c>
      <c r="F40" s="17" t="s">
        <v>431</v>
      </c>
    </row>
    <row r="41" spans="1:6" ht="22.5" x14ac:dyDescent="0.25">
      <c r="A41" s="123" t="s">
        <v>428</v>
      </c>
      <c r="B41" s="119" t="s">
        <v>480</v>
      </c>
      <c r="C41" s="120" t="s">
        <v>414</v>
      </c>
      <c r="D41" s="17" t="s">
        <v>429</v>
      </c>
      <c r="E41" s="17" t="s">
        <v>430</v>
      </c>
      <c r="F41" s="17" t="s">
        <v>431</v>
      </c>
    </row>
    <row r="42" spans="1:6" x14ac:dyDescent="0.25">
      <c r="A42" s="123" t="s">
        <v>428</v>
      </c>
      <c r="B42" s="119" t="s">
        <v>481</v>
      </c>
      <c r="C42" s="120" t="s">
        <v>415</v>
      </c>
      <c r="D42" s="17" t="s">
        <v>429</v>
      </c>
      <c r="E42" s="17" t="s">
        <v>430</v>
      </c>
      <c r="F42" s="17" t="s">
        <v>431</v>
      </c>
    </row>
    <row r="43" spans="1:6" x14ac:dyDescent="0.25">
      <c r="A43" s="123" t="s">
        <v>428</v>
      </c>
      <c r="B43" s="119" t="s">
        <v>482</v>
      </c>
      <c r="C43" s="120" t="s">
        <v>416</v>
      </c>
      <c r="D43" s="17" t="s">
        <v>429</v>
      </c>
      <c r="E43" s="17" t="s">
        <v>430</v>
      </c>
      <c r="F43" s="17" t="s">
        <v>431</v>
      </c>
    </row>
    <row r="44" spans="1:6" x14ac:dyDescent="0.25">
      <c r="A44" s="123" t="s">
        <v>428</v>
      </c>
      <c r="B44" s="119" t="s">
        <v>483</v>
      </c>
      <c r="C44" s="120" t="s">
        <v>417</v>
      </c>
      <c r="D44" s="17" t="s">
        <v>429</v>
      </c>
      <c r="E44" s="17" t="s">
        <v>430</v>
      </c>
      <c r="F44" s="17" t="s">
        <v>431</v>
      </c>
    </row>
    <row r="45" spans="1:6" x14ac:dyDescent="0.25">
      <c r="A45" s="123" t="s">
        <v>428</v>
      </c>
      <c r="B45" s="119" t="s">
        <v>484</v>
      </c>
      <c r="C45" s="120" t="s">
        <v>418</v>
      </c>
      <c r="D45" s="17" t="s">
        <v>429</v>
      </c>
      <c r="E45" s="17" t="s">
        <v>430</v>
      </c>
      <c r="F45" s="17" t="s">
        <v>431</v>
      </c>
    </row>
    <row r="46" spans="1:6" x14ac:dyDescent="0.25">
      <c r="A46" s="123" t="s">
        <v>428</v>
      </c>
      <c r="B46" s="119" t="s">
        <v>485</v>
      </c>
      <c r="C46" s="120" t="s">
        <v>419</v>
      </c>
      <c r="D46" s="17" t="s">
        <v>429</v>
      </c>
      <c r="E46" s="17" t="s">
        <v>430</v>
      </c>
      <c r="F46" s="17" t="s">
        <v>431</v>
      </c>
    </row>
    <row r="47" spans="1:6" x14ac:dyDescent="0.25">
      <c r="A47" s="123" t="s">
        <v>428</v>
      </c>
      <c r="B47" s="119" t="s">
        <v>486</v>
      </c>
      <c r="C47" s="120" t="s">
        <v>420</v>
      </c>
      <c r="D47" s="17" t="s">
        <v>429</v>
      </c>
      <c r="E47" s="17" t="s">
        <v>430</v>
      </c>
      <c r="F47" s="17" t="s">
        <v>431</v>
      </c>
    </row>
    <row r="48" spans="1:6" ht="22.5" x14ac:dyDescent="0.25">
      <c r="A48" s="123" t="s">
        <v>428</v>
      </c>
      <c r="B48" s="119" t="s">
        <v>487</v>
      </c>
      <c r="C48" s="120" t="s">
        <v>421</v>
      </c>
      <c r="D48" s="17" t="s">
        <v>429</v>
      </c>
      <c r="E48" s="17" t="s">
        <v>430</v>
      </c>
      <c r="F48" s="17" t="s">
        <v>431</v>
      </c>
    </row>
    <row r="49" spans="1:6" x14ac:dyDescent="0.25">
      <c r="A49" s="123" t="s">
        <v>428</v>
      </c>
      <c r="B49" s="119" t="s">
        <v>488</v>
      </c>
      <c r="C49" s="120" t="s">
        <v>422</v>
      </c>
      <c r="D49" s="17" t="s">
        <v>429</v>
      </c>
      <c r="E49" s="17" t="s">
        <v>430</v>
      </c>
      <c r="F49" s="17" t="s">
        <v>431</v>
      </c>
    </row>
    <row r="50" spans="1:6" ht="22.5" x14ac:dyDescent="0.25">
      <c r="A50" s="123" t="s">
        <v>428</v>
      </c>
      <c r="B50" s="119" t="s">
        <v>489</v>
      </c>
      <c r="C50" s="120" t="s">
        <v>423</v>
      </c>
      <c r="D50" s="17" t="s">
        <v>429</v>
      </c>
      <c r="E50" s="17" t="s">
        <v>430</v>
      </c>
      <c r="F50" s="17" t="s">
        <v>431</v>
      </c>
    </row>
    <row r="51" spans="1:6" x14ac:dyDescent="0.25">
      <c r="A51" s="123" t="s">
        <v>428</v>
      </c>
      <c r="B51" s="119" t="s">
        <v>490</v>
      </c>
      <c r="C51" s="120" t="s">
        <v>442</v>
      </c>
      <c r="D51" s="17" t="s">
        <v>429</v>
      </c>
      <c r="E51" s="17" t="s">
        <v>430</v>
      </c>
      <c r="F51" s="17" t="s">
        <v>431</v>
      </c>
    </row>
    <row r="52" spans="1:6" x14ac:dyDescent="0.25">
      <c r="A52" s="123" t="s">
        <v>428</v>
      </c>
      <c r="B52" s="119"/>
      <c r="C52" s="120" t="s">
        <v>424</v>
      </c>
      <c r="D52" s="17" t="s">
        <v>429</v>
      </c>
      <c r="E52" s="17" t="s">
        <v>430</v>
      </c>
      <c r="F52" s="17" t="s">
        <v>431</v>
      </c>
    </row>
    <row r="53" spans="1:6" x14ac:dyDescent="0.25">
      <c r="A53" s="122"/>
      <c r="B53" s="119"/>
      <c r="C53" s="120"/>
      <c r="D53" s="17"/>
      <c r="E53" s="17"/>
      <c r="F53" s="17"/>
    </row>
    <row r="54" spans="1:6" x14ac:dyDescent="0.25">
      <c r="A54" s="122"/>
      <c r="B54" s="119"/>
      <c r="C54" s="120"/>
      <c r="D54" s="17"/>
      <c r="E54" s="17"/>
      <c r="F54" s="17"/>
    </row>
    <row r="55" spans="1:6" x14ac:dyDescent="0.25">
      <c r="A55" s="122"/>
      <c r="B55" s="119"/>
      <c r="C55" s="121"/>
      <c r="D55" s="17"/>
      <c r="E55" s="17"/>
      <c r="F55" s="17"/>
    </row>
    <row r="56" spans="1:6" x14ac:dyDescent="0.25">
      <c r="A56" s="122"/>
      <c r="B56" s="119"/>
      <c r="C56" s="121"/>
      <c r="D56" s="17"/>
      <c r="E56" s="17"/>
      <c r="F56" s="17"/>
    </row>
    <row r="57" spans="1:6" ht="15.75" thickBot="1" x14ac:dyDescent="0.3">
      <c r="B57" s="118"/>
      <c r="C57" s="117"/>
    </row>
    <row r="58" spans="1:6" s="1" customFormat="1" ht="15.75" customHeight="1" thickBot="1" x14ac:dyDescent="0.25">
      <c r="B58" s="7" t="s">
        <v>427</v>
      </c>
      <c r="C58" s="234" t="str">
        <f>B4</f>
        <v>&lt;&lt;Model&gt;&gt;</v>
      </c>
      <c r="D58" s="235"/>
    </row>
    <row r="59" spans="1:6" s="1" customFormat="1" ht="15.75" thickBot="1" x14ac:dyDescent="0.25">
      <c r="B59" s="7" t="s">
        <v>145</v>
      </c>
      <c r="C59" s="178" t="s">
        <v>290</v>
      </c>
      <c r="D59" s="179"/>
    </row>
    <row r="60" spans="1:6" s="1" customFormat="1" ht="15.75" thickBot="1" x14ac:dyDescent="0.25">
      <c r="B60" s="2" t="s">
        <v>146</v>
      </c>
      <c r="C60" s="178" t="s">
        <v>292</v>
      </c>
      <c r="D60" s="179"/>
    </row>
    <row r="61" spans="1:6" s="1" customFormat="1" ht="15.75" thickBot="1" x14ac:dyDescent="0.25">
      <c r="B61" s="2" t="s">
        <v>425</v>
      </c>
      <c r="C61" s="178" t="s">
        <v>426</v>
      </c>
      <c r="D61" s="179"/>
    </row>
    <row r="62" spans="1:6" s="1" customFormat="1" ht="45.75" thickBot="1" x14ac:dyDescent="0.25">
      <c r="B62" s="70" t="s">
        <v>111</v>
      </c>
      <c r="C62" s="178" t="s">
        <v>291</v>
      </c>
      <c r="D62" s="179"/>
    </row>
    <row r="63" spans="1:6" s="1" customFormat="1" ht="30.75" customHeight="1" x14ac:dyDescent="0.2">
      <c r="C63" s="56"/>
    </row>
    <row r="64" spans="1:6" s="1" customFormat="1" ht="30.75" customHeight="1" x14ac:dyDescent="0.25">
      <c r="B64" s="175" t="s">
        <v>244</v>
      </c>
      <c r="C64" s="175"/>
      <c r="D64" s="175"/>
    </row>
    <row r="65" spans="3:4" s="1" customFormat="1" x14ac:dyDescent="0.25">
      <c r="C65"/>
      <c r="D65"/>
    </row>
    <row r="66" spans="3:4" s="1" customFormat="1" x14ac:dyDescent="0.25">
      <c r="C66" s="23" t="s">
        <v>150</v>
      </c>
      <c r="D66"/>
    </row>
    <row r="67" spans="3:4" s="1" customFormat="1" x14ac:dyDescent="0.25">
      <c r="C67" s="24" t="s">
        <v>148</v>
      </c>
      <c r="D67"/>
    </row>
    <row r="68" spans="3:4" x14ac:dyDescent="0.25">
      <c r="C68" s="25" t="s">
        <v>151</v>
      </c>
    </row>
    <row r="69" spans="3:4" x14ac:dyDescent="0.25">
      <c r="C69" s="124" t="s">
        <v>432</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2026-03-30T21:05:53Z</dcterms:modified>
</cp:coreProperties>
</file>