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CS-SERVER2\Final Redirection\eharpell\My Documents\Working files\First Generation Beacons\"/>
    </mc:Choice>
  </mc:AlternateContent>
  <xr:revisionPtr revIDLastSave="0" documentId="13_ncr:1_{014AAEFB-7A1B-409A-8FC9-70EF9D340D88}" xr6:coauthVersionLast="41" xr6:coauthVersionMax="41" xr10:uidLastSave="{00000000-0000-0000-0000-000000000000}"/>
  <bookViews>
    <workbookView xWindow="45" yWindow="2880" windowWidth="30045" windowHeight="11835" tabRatio="843" activeTab="7" xr2:uid="{00000000-000D-0000-FFFF-FFFF00000000}"/>
  </bookViews>
  <sheets>
    <sheet name="Annex G.1" sheetId="27" r:id="rId1"/>
    <sheet name="Annex G.2" sheetId="28" r:id="rId2"/>
    <sheet name="Annex H" sheetId="30" r:id="rId3"/>
    <sheet name="Annex I" sheetId="32" r:id="rId4"/>
    <sheet name="Annex L" sheetId="31" r:id="rId5"/>
    <sheet name="F-E.1" sheetId="33" r:id="rId6"/>
    <sheet name="F-E.2" sheetId="34" r:id="rId7"/>
    <sheet name="F-F.1" sheetId="35" r:id="rId8"/>
  </sheets>
  <definedNames>
    <definedName name="_ftn1" localSheetId="0">'Annex G.1'!$D$18</definedName>
    <definedName name="_ftnref1" localSheetId="0">'Annex G.1'!$D$15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35" l="1"/>
  <c r="B4" i="35"/>
  <c r="C58" i="35" s="1"/>
  <c r="B6" i="34" l="1"/>
  <c r="G25" i="34" l="1"/>
  <c r="G22" i="34"/>
  <c r="G18" i="34"/>
  <c r="G26" i="34"/>
  <c r="F26" i="34"/>
  <c r="D21" i="34"/>
  <c r="E21" i="34" s="1"/>
  <c r="D17" i="34"/>
  <c r="E17" i="34" s="1"/>
  <c r="E23" i="34"/>
  <c r="G23" i="34" s="1"/>
  <c r="D19" i="34"/>
  <c r="E19" i="34" s="1"/>
  <c r="G15" i="34"/>
  <c r="G14" i="34"/>
  <c r="G13" i="34"/>
  <c r="D12" i="34"/>
  <c r="D11" i="34"/>
  <c r="D10" i="34"/>
  <c r="E10" i="34" s="1"/>
  <c r="D9" i="34"/>
  <c r="E9" i="34" s="1"/>
  <c r="B4" i="34"/>
  <c r="B5" i="34"/>
  <c r="C3" i="30"/>
  <c r="F19" i="34" l="1"/>
  <c r="G19" i="34"/>
  <c r="F23" i="34"/>
  <c r="G21" i="34"/>
  <c r="F21" i="34"/>
  <c r="G17" i="34"/>
  <c r="F17" i="34"/>
  <c r="G24" i="34"/>
  <c r="E24" i="34"/>
  <c r="E27" i="34"/>
  <c r="G10" i="34"/>
  <c r="F10" i="34"/>
  <c r="G9" i="34"/>
  <c r="F9" i="34"/>
  <c r="E20" i="34"/>
  <c r="E16" i="34"/>
  <c r="F16" i="34" l="1"/>
  <c r="G16" i="34"/>
  <c r="F24" i="34"/>
  <c r="E28" i="34"/>
  <c r="F27" i="34"/>
  <c r="F20" i="34"/>
  <c r="G27" i="34"/>
  <c r="G20" i="34"/>
  <c r="F28" i="34" l="1"/>
  <c r="G28" i="34"/>
  <c r="C28" i="30" l="1"/>
  <c r="C20" i="30"/>
  <c r="C27" i="30"/>
  <c r="C23" i="30"/>
  <c r="C22" i="30"/>
  <c r="C19" i="30"/>
  <c r="C9" i="31" l="1"/>
  <c r="C8" i="31"/>
  <c r="C7" i="31"/>
  <c r="C6" i="31"/>
  <c r="C5" i="31"/>
  <c r="C4" i="31"/>
  <c r="C3" i="31"/>
  <c r="C9" i="32"/>
  <c r="C8" i="32"/>
  <c r="C7" i="32"/>
  <c r="C6" i="32"/>
  <c r="C5" i="32"/>
  <c r="C4" i="32"/>
  <c r="C3" i="32"/>
  <c r="C5" i="30"/>
  <c r="C4" i="30"/>
  <c r="C6" i="30"/>
  <c r="C7" i="30"/>
  <c r="C8" i="30"/>
  <c r="C9" i="30"/>
</calcChain>
</file>

<file path=xl/sharedStrings.xml><?xml version="1.0" encoding="utf-8"?>
<sst xmlns="http://schemas.openxmlformats.org/spreadsheetml/2006/main" count="848" uniqueCount="489">
  <si>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</si>
  <si>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</si>
  <si>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</si>
  <si>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</si>
  <si>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</si>
  <si>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</si>
  <si>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</si>
  <si>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</si>
  <si>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</si>
  <si>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</si>
  <si>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</si>
  <si>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</si>
  <si>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</si>
  <si>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</si>
  <si>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</si>
  <si>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</si>
  <si>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</si>
  <si>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</si>
  <si>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</si>
  <si>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</si>
  <si>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</si>
  <si>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</si>
  <si>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</si>
  <si>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</si>
  <si>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</si>
  <si>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</si>
  <si>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Beacon power supply type (internal non-rechargeable, internal re-chargeable, external, combined, other)</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</si>
  <si>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</si>
  <si>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</si>
  <si>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</si>
  <si>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</si>
  <si>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</si>
  <si>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</si>
  <si>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</si>
  <si>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</si>
  <si>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</si>
  <si>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</si>
  <si>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</si>
  <si>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</si>
  <si>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</si>
  <si>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</si>
  <si>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</si>
  <si>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</si>
  <si>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</si>
  <si>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</si>
  <si>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</si>
  <si>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GNSS system supported (e.g. GPS, GLONASS, Galileo)</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</si>
  <si>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</si>
  <si>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</si>
  <si>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</si>
  <si>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</si>
  <si>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</si>
  <si>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</si>
  <si>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</si>
  <si>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</si>
  <si>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</si>
  <si>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</si>
  <si>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</si>
  <si>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</si>
  <si>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</si>
  <si>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</si>
  <si>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</si>
  <si>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</si>
  <si>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</si>
  <si>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</si>
  <si>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</si>
  <si>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</si>
  <si>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</si>
  <si>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</si>
  <si>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</si>
  <si>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</si>
  <si>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List all methods of Self-test mode and GNSS Self-test modes activation. Provide details on a separate sheet to describe</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</si>
  <si>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</si>
  <si>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</si>
  <si>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</si>
  <si>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</si>
  <si>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</si>
  <si>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</si>
  <si>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</si>
  <si>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</si>
  <si>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</si>
  <si>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</si>
  <si>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</si>
  <si>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</si>
  <si>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</si>
  <si>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</si>
  <si>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</si>
  <si>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</si>
  <si>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</si>
  <si>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</si>
  <si>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</si>
  <si>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</si>
  <si>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</si>
  <si>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</si>
  <si>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</si>
  <si>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</si>
  <si>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</si>
  <si>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</si>
  <si>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</si>
  <si>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</si>
  <si>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</si>
  <si>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</si>
  <si>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</si>
  <si>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</si>
  <si>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</si>
  <si>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</si>
  <si>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</si>
  <si>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</si>
  <si>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</si>
  <si>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</si>
  <si>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model printed circuit board P/N and version</t>
  </si>
  <si>
    <t>Beacon Manufacturer Point of Contact (POC) for this Type Approval application:</t>
  </si>
  <si>
    <t>Name and Job Title:</t>
  </si>
  <si>
    <t>Phone:</t>
  </si>
  <si>
    <t>E-mail:</t>
  </si>
  <si>
    <t xml:space="preserve">Beacon includes features and functions not listed above, related or non-related to 406 MHz (Yes or No). List features and use a separate sheet if insufficient space   </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</si>
  <si>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</si>
  <si>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</si>
  <si>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</si>
  <si>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</si>
  <si>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</si>
  <si>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</si>
  <si>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</si>
  <si>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</si>
  <si>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</si>
  <si>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</si>
  <si>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</si>
  <si>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</si>
  <si>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</si>
  <si>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</si>
  <si>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</si>
  <si>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</si>
  <si>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</si>
  <si>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</si>
  <si>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</si>
  <si>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</si>
  <si>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</si>
  <si>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</si>
  <si>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</si>
  <si>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</si>
  <si>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</si>
  <si>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</si>
  <si>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</si>
  <si>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</si>
  <si>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</si>
  <si>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</si>
  <si>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</si>
  <si>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</si>
  <si>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Beacon model firmware P/N, version, date of  issue/releases</t>
  </si>
  <si>
    <t>Beacon model software P/N, version, date of  issue/releases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</si>
  <si>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</si>
  <si>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</si>
  <si>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</si>
  <si>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</si>
  <si>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</si>
  <si>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</si>
  <si>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</si>
  <si>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</si>
  <si>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</si>
  <si>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</si>
  <si>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</si>
  <si>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</si>
  <si>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</si>
  <si>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</si>
  <si>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t>External navigation data interface:</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</si>
  <si>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</si>
  <si>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</si>
  <si>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</si>
  <si>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</si>
  <si>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</si>
  <si>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</si>
  <si>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</si>
  <si>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</si>
  <si>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</si>
  <si>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</si>
  <si>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</si>
  <si>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</si>
  <si>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&lt;&lt;Manufacturer Name&gt;&gt;</t>
  </si>
  <si>
    <t>&lt;&lt;Manufacturer Address&gt;&gt;</t>
  </si>
  <si>
    <t>&lt;&lt;Alternative Model Name(s)&gt;&gt;</t>
  </si>
  <si>
    <t>Operating temperature range</t>
  </si>
  <si>
    <t>Distress Tracking ELT with aircraft external antenna</t>
  </si>
  <si>
    <t>Operating frequency (406 MHz operating channel = 406.nnn)</t>
  </si>
  <si>
    <t>Tick Where Appropriate (X)</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</si>
  <si>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</si>
  <si>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</si>
  <si>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</si>
  <si>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</si>
  <si>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</si>
  <si>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</si>
  <si>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</si>
  <si>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</si>
  <si>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</si>
  <si>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</si>
  <si>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</si>
  <si>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</si>
  <si>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</si>
  <si>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</si>
  <si>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</si>
  <si>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</si>
  <si>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</si>
  <si>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</si>
  <si>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</si>
  <si>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</si>
  <si>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</si>
  <si>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</si>
  <si>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</si>
  <si>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</si>
  <si>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</si>
  <si>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</si>
  <si>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</si>
  <si>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</si>
  <si>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</si>
  <si>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</si>
  <si>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</si>
  <si>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</si>
  <si>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</si>
  <si>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</si>
  <si>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</si>
  <si>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</si>
  <si>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</si>
  <si>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</si>
  <si>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</si>
  <si>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</si>
  <si>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</si>
  <si>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</si>
  <si>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</si>
  <si>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</si>
  <si>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</si>
  <si>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</si>
  <si>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</si>
  <si>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</si>
  <si>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</si>
  <si>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</si>
  <si>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</si>
  <si>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</si>
  <si>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</si>
  <si>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</si>
  <si>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</si>
  <si>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</si>
  <si>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</si>
  <si>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</si>
  <si>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</si>
  <si>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t xml:space="preserve">Known non-compliances with C/S T,001 requirements (Yes or No). 
If Yes, provide details (Submit C/S T.007 Section 5, part t, if applicable)   </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</si>
  <si>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</si>
  <si>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</si>
  <si>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</si>
  <si>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</si>
  <si>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</si>
  <si>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</si>
  <si>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</si>
  <si>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</si>
  <si>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</si>
  <si>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</si>
  <si>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</si>
  <si>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</si>
  <si>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Proposed Additional Beacon Model Names:</t>
  </si>
  <si>
    <t>&lt;&lt; New Model Name &gt;&gt;</t>
  </si>
  <si>
    <t>Oscillator type and/or model:</t>
  </si>
  <si>
    <t>Other changes to frequency-generation</t>
  </si>
  <si>
    <t>Battery Pack or Battery Cell:</t>
  </si>
  <si>
    <t>Antenna type or Antenna Model(s):</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</si>
  <si>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</si>
  <si>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</si>
  <si>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</si>
  <si>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</si>
  <si>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</si>
  <si>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</si>
  <si>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</si>
  <si>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</si>
  <si>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</si>
  <si>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</si>
  <si>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</si>
  <si>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</si>
  <si>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</si>
  <si>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</si>
  <si>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</si>
  <si>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</si>
  <si>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</si>
  <si>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</si>
  <si>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</si>
  <si>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Beacon Manufacturer's Address</t>
  </si>
  <si>
    <t>There were no non-compliances or deviations from the standard.</t>
  </si>
  <si>
    <t xml:space="preserve"> </t>
  </si>
  <si>
    <t>On ground, above ground, and on a personal floatation device*</t>
  </si>
  <si>
    <t>* Applicable only to PLBs with integral antennas operated while attached to personal flotation devices (e.g. lifejackets) where the PLB and its antenna are mounted on PFD in such a position, that, in the nominal mode of operation, they are kept above water.</t>
  </si>
  <si>
    <t xml:space="preserve">Manufacturer-declared Minimum Operating Lifetime*
* this value is specified by National Administrations or International Organisations </t>
  </si>
  <si>
    <t>Other hours, (specify)</t>
  </si>
  <si>
    <t>&lt;&lt; Specify &gt;&gt;</t>
  </si>
  <si>
    <t>Other hours</t>
  </si>
  <si>
    <t>Current (AC / DC):</t>
  </si>
  <si>
    <t>&lt;&lt; AC / DC  &gt;&gt;</t>
  </si>
  <si>
    <t>&lt;&lt; Nominal Voltage &gt;&gt;</t>
  </si>
  <si>
    <t>Nominal Maximum Voltage (V):</t>
  </si>
  <si>
    <t>Nominal Minimum Voltage (V):</t>
  </si>
  <si>
    <t>Nominal Voltage (V):</t>
  </si>
  <si>
    <t>&lt;&lt; Nominal Minimum Voltage &gt;&gt;</t>
  </si>
  <si>
    <t>&lt;&lt; Nominal Maximum Voltage &gt;&gt;</t>
  </si>
  <si>
    <t>Features in beacon that prevent degradation to 406 MHz signal or other beacon performances resulting from a failure of navigation device or failure to acquire position data (Yes, No, or N/A)</t>
  </si>
  <si>
    <t>&lt;&lt; minutes / n/a &gt;&gt;</t>
  </si>
  <si>
    <t>Beacon model multiple programmable options, except message coding protocols (Yes/No)</t>
  </si>
  <si>
    <t>If Yes, List all programmable options associated with this type-approval application:</t>
  </si>
  <si>
    <t xml:space="preserve"> &lt;&lt; Date &gt;&gt;</t>
  </si>
  <si>
    <t xml:space="preserve"> &lt;&lt; Name, Position of Signatory / Same as above &gt;&gt;</t>
  </si>
  <si>
    <t xml:space="preserve"> &lt;&lt; Signature &gt;&gt;</t>
  </si>
  <si>
    <t>C/S T.001</t>
  </si>
  <si>
    <t>C/S T.007</t>
  </si>
  <si>
    <t>External power supply parameters (AC/DC, nomiminal voltage, nominal minimum and nominal maximum voltage)</t>
  </si>
  <si>
    <t>Encoded position update capability (Yes, No, N/A) and</t>
  </si>
  <si>
    <r>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T.001) as demonstrated in this Workbook and demonstrated in the attached report</t>
    </r>
    <r>
      <rPr>
        <vertAlign val="superscript"/>
        <sz val="8"/>
        <color theme="1"/>
        <rFont val="Arial"/>
        <family val="2"/>
      </rPr>
      <t>*</t>
    </r>
    <r>
      <rPr>
        <sz val="8"/>
        <color theme="1"/>
        <rFont val="Arial"/>
        <family val="2"/>
      </rPr>
      <t>.
* If the test results do not indicate full compliance to the above standards, or deviations from the standard test procedures took place during type approval testing, the test laboratory shall modify this statement to identify discrepancies. A complete explanation of such discrepancies should be provided in the test report and the report references identified in this statement.</t>
    </r>
  </si>
  <si>
    <t>Table F-E.2: Pre-test Battery Discharge Calculations</t>
  </si>
  <si>
    <t>Case</t>
  </si>
  <si>
    <t>Beacon model</t>
  </si>
  <si>
    <t>Manufacturer</t>
  </si>
  <si>
    <t>Date of analysis</t>
  </si>
  <si>
    <t>Designation</t>
  </si>
  <si>
    <t>Units</t>
  </si>
  <si>
    <t>Beacon manufacturers declared maximum allowed cell shelf-life 
(from date of cell manufacture to date of battery pack installation 
in the beacon)</t>
  </si>
  <si>
    <r>
      <t>T</t>
    </r>
    <r>
      <rPr>
        <vertAlign val="subscript"/>
        <sz val="10"/>
        <color theme="1"/>
        <rFont val="Times New Roman"/>
        <family val="1"/>
      </rPr>
      <t>CS</t>
    </r>
    <r>
      <rPr>
        <sz val="10"/>
        <color theme="1"/>
        <rFont val="Times New Roman"/>
        <family val="1"/>
      </rPr>
      <t xml:space="preserve"> or TCS</t>
    </r>
  </si>
  <si>
    <t>Years</t>
  </si>
  <si>
    <t>Declared beacon battery replacement period
 (from date of installation in the beacon to expiry date marked on the beacon)</t>
  </si>
  <si>
    <t xml:space="preserve"> number of years</t>
  </si>
  <si>
    <t>Battery pack electrical configuration</t>
  </si>
  <si>
    <t>Cell model and cell chemistry</t>
  </si>
  <si>
    <t>Nominal cell capacity</t>
  </si>
  <si>
    <t>A-hrs</t>
  </si>
  <si>
    <t>Nominal battery pack capacity</t>
  </si>
  <si>
    <r>
      <t>C</t>
    </r>
    <r>
      <rPr>
        <vertAlign val="subscript"/>
        <sz val="10"/>
        <color indexed="8"/>
        <rFont val="Times New Roman"/>
        <family val="1"/>
      </rPr>
      <t>BN</t>
    </r>
  </si>
  <si>
    <t>Annual battery cell capacity loss (self-discharge) due to aging,  as specified by cell manufacturer at ambient temperature</t>
  </si>
  <si>
    <r>
      <t>L</t>
    </r>
    <r>
      <rPr>
        <vertAlign val="subscript"/>
        <sz val="10"/>
        <color indexed="8"/>
        <rFont val="Times New Roman"/>
        <family val="1"/>
      </rPr>
      <t>SDC</t>
    </r>
  </si>
  <si>
    <r>
      <t>Calculated battery pack capacity loss due to self-discharge:                     
L</t>
    </r>
    <r>
      <rPr>
        <vertAlign val="subscript"/>
        <sz val="10"/>
        <color indexed="8"/>
        <rFont val="Times New Roman"/>
        <family val="1"/>
      </rPr>
      <t>CBN</t>
    </r>
    <r>
      <rPr>
        <sz val="10"/>
        <color indexed="8"/>
        <rFont val="Times New Roman"/>
        <family val="1"/>
      </rPr>
      <t xml:space="preserve"> =C</t>
    </r>
    <r>
      <rPr>
        <vertAlign val="subscript"/>
        <sz val="10"/>
        <color indexed="8"/>
        <rFont val="Times New Roman"/>
        <family val="1"/>
      </rPr>
      <t>BN</t>
    </r>
    <r>
      <rPr>
        <sz val="10"/>
        <color indexed="8"/>
        <rFont val="Times New Roman"/>
        <family val="1"/>
      </rPr>
      <t xml:space="preserve">  - [C</t>
    </r>
    <r>
      <rPr>
        <vertAlign val="subscript"/>
        <sz val="10"/>
        <color indexed="8"/>
        <rFont val="Times New Roman"/>
        <family val="1"/>
      </rPr>
      <t>BN</t>
    </r>
    <r>
      <rPr>
        <sz val="10"/>
        <color indexed="8"/>
        <rFont val="Times New Roman"/>
        <family val="1"/>
      </rPr>
      <t xml:space="preserve"> *(1 - L</t>
    </r>
    <r>
      <rPr>
        <vertAlign val="subscript"/>
        <sz val="10"/>
        <color indexed="8"/>
        <rFont val="Times New Roman"/>
        <family val="1"/>
      </rPr>
      <t>SDC</t>
    </r>
    <r>
      <rPr>
        <sz val="10"/>
        <color indexed="8"/>
        <rFont val="Times New Roman"/>
        <family val="1"/>
      </rPr>
      <t xml:space="preserve"> /100) </t>
    </r>
    <r>
      <rPr>
        <vertAlign val="superscript"/>
        <sz val="10"/>
        <color indexed="8"/>
        <rFont val="Times New Roman"/>
        <family val="1"/>
      </rPr>
      <t>TBR+TCS</t>
    </r>
    <r>
      <rPr>
        <sz val="10"/>
        <color indexed="8"/>
        <rFont val="Times New Roman"/>
        <family val="1"/>
      </rPr>
      <t>]</t>
    </r>
  </si>
  <si>
    <r>
      <t>L</t>
    </r>
    <r>
      <rPr>
        <b/>
        <vertAlign val="subscript"/>
        <sz val="10"/>
        <color indexed="8"/>
        <rFont val="Times New Roman"/>
        <family val="1"/>
      </rPr>
      <t>CBN</t>
    </r>
  </si>
  <si>
    <t>Number of self-tests per year</t>
  </si>
  <si>
    <r>
      <t>N</t>
    </r>
    <r>
      <rPr>
        <vertAlign val="subscript"/>
        <sz val="10"/>
        <color indexed="8"/>
        <rFont val="Times New Roman"/>
        <family val="1"/>
      </rPr>
      <t>ST</t>
    </r>
  </si>
  <si>
    <t>Average battery current during a self-test</t>
  </si>
  <si>
    <r>
      <t>I</t>
    </r>
    <r>
      <rPr>
        <vertAlign val="subscript"/>
        <sz val="10"/>
        <color indexed="8"/>
        <rFont val="Times New Roman"/>
        <family val="1"/>
      </rPr>
      <t>ST</t>
    </r>
  </si>
  <si>
    <t>mA</t>
  </si>
  <si>
    <t xml:space="preserve">Maximum duration of a self-test </t>
  </si>
  <si>
    <r>
      <t>T</t>
    </r>
    <r>
      <rPr>
        <vertAlign val="subscript"/>
        <sz val="10"/>
        <color indexed="8"/>
        <rFont val="Times New Roman"/>
        <family val="1"/>
      </rPr>
      <t>ST</t>
    </r>
  </si>
  <si>
    <t>sec</t>
  </si>
  <si>
    <r>
      <t>Calculated battery pack capacity loss due to self-tests during battery replacement period: L</t>
    </r>
    <r>
      <rPr>
        <vertAlign val="subscript"/>
        <sz val="10"/>
        <color indexed="8"/>
        <rFont val="Times New Roman"/>
        <family val="1"/>
      </rPr>
      <t>ST</t>
    </r>
    <r>
      <rPr>
        <sz val="10"/>
        <color indexed="8"/>
        <rFont val="Times New Roman"/>
        <family val="1"/>
      </rPr>
      <t xml:space="preserve"> =  I</t>
    </r>
    <r>
      <rPr>
        <vertAlign val="subscript"/>
        <sz val="10"/>
        <color indexed="8"/>
        <rFont val="Times New Roman"/>
        <family val="1"/>
      </rPr>
      <t>ST</t>
    </r>
    <r>
      <rPr>
        <sz val="10"/>
        <color indexed="8"/>
        <rFont val="Times New Roman"/>
        <family val="1"/>
      </rPr>
      <t>*T</t>
    </r>
    <r>
      <rPr>
        <vertAlign val="subscript"/>
        <sz val="10"/>
        <color indexed="8"/>
        <rFont val="Times New Roman"/>
        <family val="1"/>
      </rPr>
      <t>ST</t>
    </r>
    <r>
      <rPr>
        <sz val="10"/>
        <color indexed="8"/>
        <rFont val="Times New Roman"/>
        <family val="1"/>
      </rPr>
      <t>*T</t>
    </r>
    <r>
      <rPr>
        <vertAlign val="subscript"/>
        <sz val="10"/>
        <color indexed="8"/>
        <rFont val="Times New Roman"/>
        <family val="1"/>
      </rPr>
      <t>BR</t>
    </r>
    <r>
      <rPr>
        <sz val="10"/>
        <color indexed="8"/>
        <rFont val="Times New Roman"/>
        <family val="1"/>
      </rPr>
      <t>*N</t>
    </r>
    <r>
      <rPr>
        <vertAlign val="subscript"/>
        <sz val="10"/>
        <color indexed="8"/>
        <rFont val="Times New Roman"/>
        <family val="1"/>
      </rPr>
      <t xml:space="preserve">ST </t>
    </r>
    <r>
      <rPr>
        <sz val="10"/>
        <color indexed="8"/>
        <rFont val="Times New Roman"/>
        <family val="1"/>
      </rPr>
      <t>/ 3600</t>
    </r>
  </si>
  <si>
    <r>
      <t>L</t>
    </r>
    <r>
      <rPr>
        <b/>
        <vertAlign val="subscript"/>
        <sz val="10"/>
        <color indexed="8"/>
        <rFont val="Times New Roman"/>
        <family val="1"/>
      </rPr>
      <t>ST</t>
    </r>
  </si>
  <si>
    <t>mA-hrs</t>
  </si>
  <si>
    <t xml:space="preserve">Maximum Number of GNSS self-tests  between battery replacements </t>
  </si>
  <si>
    <r>
      <t>N</t>
    </r>
    <r>
      <rPr>
        <vertAlign val="subscript"/>
        <sz val="10"/>
        <color indexed="8"/>
        <rFont val="Times New Roman"/>
        <family val="1"/>
      </rPr>
      <t>GST</t>
    </r>
  </si>
  <si>
    <t>Average battery current during a GNSS self-test of maximum duration</t>
  </si>
  <si>
    <r>
      <t>I</t>
    </r>
    <r>
      <rPr>
        <vertAlign val="subscript"/>
        <sz val="10"/>
        <color indexed="8"/>
        <rFont val="Times New Roman"/>
        <family val="1"/>
      </rPr>
      <t>GST</t>
    </r>
  </si>
  <si>
    <t xml:space="preserve">Maximum duration of a GNSS self-test </t>
  </si>
  <si>
    <r>
      <t>T</t>
    </r>
    <r>
      <rPr>
        <vertAlign val="subscript"/>
        <sz val="10"/>
        <color indexed="8"/>
        <rFont val="Times New Roman"/>
        <family val="1"/>
      </rPr>
      <t>GST</t>
    </r>
  </si>
  <si>
    <r>
      <t>Calculated battery pack capacity loss due to GNSS self-tests during battery replacement period: L</t>
    </r>
    <r>
      <rPr>
        <vertAlign val="subscript"/>
        <sz val="10"/>
        <color indexed="8"/>
        <rFont val="Times New Roman"/>
        <family val="1"/>
      </rPr>
      <t>GST</t>
    </r>
    <r>
      <rPr>
        <sz val="10"/>
        <color indexed="8"/>
        <rFont val="Times New Roman"/>
        <family val="1"/>
      </rPr>
      <t xml:space="preserve"> =  I</t>
    </r>
    <r>
      <rPr>
        <vertAlign val="subscript"/>
        <sz val="10"/>
        <color indexed="8"/>
        <rFont val="Times New Roman"/>
        <family val="1"/>
      </rPr>
      <t>GST</t>
    </r>
    <r>
      <rPr>
        <sz val="10"/>
        <color indexed="8"/>
        <rFont val="Times New Roman"/>
        <family val="1"/>
      </rPr>
      <t>*T</t>
    </r>
    <r>
      <rPr>
        <vertAlign val="subscript"/>
        <sz val="10"/>
        <color indexed="8"/>
        <rFont val="Times New Roman"/>
        <family val="1"/>
      </rPr>
      <t>GST</t>
    </r>
    <r>
      <rPr>
        <sz val="10"/>
        <color indexed="8"/>
        <rFont val="Times New Roman"/>
        <family val="1"/>
      </rPr>
      <t>*N</t>
    </r>
    <r>
      <rPr>
        <vertAlign val="subscript"/>
        <sz val="10"/>
        <color indexed="8"/>
        <rFont val="Times New Roman"/>
        <family val="1"/>
      </rPr>
      <t xml:space="preserve">GST </t>
    </r>
    <r>
      <rPr>
        <sz val="10"/>
        <color indexed="8"/>
        <rFont val="Times New Roman"/>
        <family val="1"/>
      </rPr>
      <t>/ 3600</t>
    </r>
  </si>
  <si>
    <r>
      <t>L</t>
    </r>
    <r>
      <rPr>
        <b/>
        <vertAlign val="subscript"/>
        <sz val="10"/>
        <color indexed="8"/>
        <rFont val="Times New Roman"/>
        <family val="1"/>
      </rPr>
      <t>GST</t>
    </r>
  </si>
  <si>
    <t>Average stand-by battery pack  current</t>
  </si>
  <si>
    <r>
      <t>I</t>
    </r>
    <r>
      <rPr>
        <vertAlign val="subscript"/>
        <sz val="10"/>
        <color indexed="8"/>
        <rFont val="Times New Roman"/>
        <family val="1"/>
      </rPr>
      <t>SB</t>
    </r>
  </si>
  <si>
    <t>Other capacity Losses</t>
  </si>
  <si>
    <r>
      <t>L</t>
    </r>
    <r>
      <rPr>
        <b/>
        <vertAlign val="subscript"/>
        <sz val="10"/>
        <color indexed="8"/>
        <rFont val="Times New Roman"/>
        <family val="1"/>
      </rPr>
      <t>OTH</t>
    </r>
  </si>
  <si>
    <r>
      <t>Battery pack capacity loss due to constant operation of circuitry prior to beacon activation: L</t>
    </r>
    <r>
      <rPr>
        <vertAlign val="subscript"/>
        <sz val="10"/>
        <color indexed="8"/>
        <rFont val="Times New Roman"/>
        <family val="1"/>
      </rPr>
      <t>ISB</t>
    </r>
    <r>
      <rPr>
        <sz val="10"/>
        <color indexed="8"/>
        <rFont val="Times New Roman"/>
        <family val="1"/>
      </rPr>
      <t xml:space="preserve"> =  I</t>
    </r>
    <r>
      <rPr>
        <vertAlign val="subscript"/>
        <sz val="10"/>
        <color indexed="8"/>
        <rFont val="Times New Roman"/>
        <family val="1"/>
      </rPr>
      <t>SB</t>
    </r>
    <r>
      <rPr>
        <sz val="10"/>
        <color indexed="8"/>
        <rFont val="Times New Roman"/>
        <family val="1"/>
      </rPr>
      <t>*T</t>
    </r>
    <r>
      <rPr>
        <vertAlign val="subscript"/>
        <sz val="10"/>
        <color indexed="8"/>
        <rFont val="Times New Roman"/>
        <family val="1"/>
      </rPr>
      <t>BR</t>
    </r>
    <r>
      <rPr>
        <sz val="10"/>
        <color indexed="8"/>
        <rFont val="Times New Roman"/>
        <family val="1"/>
      </rPr>
      <t>*8760</t>
    </r>
  </si>
  <si>
    <r>
      <t>L</t>
    </r>
    <r>
      <rPr>
        <b/>
        <vertAlign val="subscript"/>
        <sz val="10"/>
        <color indexed="8"/>
        <rFont val="Times New Roman"/>
        <family val="1"/>
      </rPr>
      <t>ISB</t>
    </r>
  </si>
  <si>
    <r>
      <t>Calculated value of the battery pack pre-test discharge:                                
L</t>
    </r>
    <r>
      <rPr>
        <vertAlign val="subscript"/>
        <sz val="10"/>
        <color indexed="8"/>
        <rFont val="Times New Roman"/>
        <family val="1"/>
      </rPr>
      <t>CDC</t>
    </r>
    <r>
      <rPr>
        <sz val="10"/>
        <color indexed="8"/>
        <rFont val="Times New Roman"/>
        <family val="1"/>
      </rPr>
      <t xml:space="preserve">  =  L</t>
    </r>
    <r>
      <rPr>
        <vertAlign val="subscript"/>
        <sz val="10"/>
        <color indexed="8"/>
        <rFont val="Times New Roman"/>
        <family val="1"/>
      </rPr>
      <t>CBN</t>
    </r>
    <r>
      <rPr>
        <sz val="10"/>
        <color indexed="8"/>
        <rFont val="Times New Roman"/>
        <family val="1"/>
      </rPr>
      <t xml:space="preserve">  + 1.65*(L</t>
    </r>
    <r>
      <rPr>
        <vertAlign val="subscript"/>
        <sz val="10"/>
        <color indexed="8"/>
        <rFont val="Times New Roman"/>
        <family val="1"/>
      </rPr>
      <t>ST</t>
    </r>
    <r>
      <rPr>
        <sz val="10"/>
        <color indexed="8"/>
        <rFont val="Times New Roman"/>
        <family val="1"/>
      </rPr>
      <t xml:space="preserve"> + L</t>
    </r>
    <r>
      <rPr>
        <vertAlign val="subscript"/>
        <sz val="10"/>
        <color indexed="8"/>
        <rFont val="Times New Roman"/>
        <family val="1"/>
      </rPr>
      <t>GST</t>
    </r>
    <r>
      <rPr>
        <sz val="10"/>
        <color indexed="8"/>
        <rFont val="Times New Roman"/>
        <family val="1"/>
      </rPr>
      <t xml:space="preserve"> + L</t>
    </r>
    <r>
      <rPr>
        <vertAlign val="subscript"/>
        <sz val="10"/>
        <color indexed="8"/>
        <rFont val="Times New Roman"/>
        <family val="1"/>
      </rPr>
      <t>ISB</t>
    </r>
    <r>
      <rPr>
        <sz val="10"/>
        <color indexed="8"/>
        <rFont val="Times New Roman"/>
        <family val="1"/>
      </rPr>
      <t>)/1000 + L</t>
    </r>
    <r>
      <rPr>
        <vertAlign val="subscript"/>
        <sz val="10"/>
        <color indexed="8"/>
        <rFont val="Times New Roman"/>
        <family val="1"/>
      </rPr>
      <t>OTH</t>
    </r>
    <r>
      <rPr>
        <sz val="10"/>
        <color indexed="8"/>
        <rFont val="Times New Roman"/>
        <family val="1"/>
      </rPr>
      <t>/1000</t>
    </r>
  </si>
  <si>
    <r>
      <t>L</t>
    </r>
    <r>
      <rPr>
        <b/>
        <vertAlign val="subscript"/>
        <sz val="10"/>
        <color indexed="8"/>
        <rFont val="Times New Roman"/>
        <family val="1"/>
      </rPr>
      <t>CDC</t>
    </r>
  </si>
  <si>
    <t>Note 1: The worst case depletion in battery power due to current drawn that cannot be replicated during the lifetime test.</t>
  </si>
  <si>
    <t>Data from Application</t>
  </si>
  <si>
    <t>&lt;&lt;Model&gt;&gt;</t>
  </si>
  <si>
    <t>&lt;&lt; Years &gt;&gt;</t>
  </si>
  <si>
    <t>-</t>
  </si>
  <si>
    <t>&lt;&lt; LiMO2 &gt;&gt;</t>
  </si>
  <si>
    <r>
      <t>T</t>
    </r>
    <r>
      <rPr>
        <vertAlign val="subscript"/>
        <sz val="10"/>
        <color indexed="8"/>
        <rFont val="Times New Roman"/>
        <family val="1"/>
      </rPr>
      <t>BR</t>
    </r>
    <r>
      <rPr>
        <sz val="10"/>
        <color indexed="8"/>
        <rFont val="Times New Roman"/>
        <family val="1"/>
      </rPr>
      <t xml:space="preserve"> or TBR</t>
    </r>
  </si>
  <si>
    <t>Calculations</t>
  </si>
  <si>
    <t>Manufacturer's</t>
  </si>
  <si>
    <t>Test Lab</t>
  </si>
  <si>
    <t>CSS</t>
  </si>
  <si>
    <t>24 hours, or</t>
  </si>
  <si>
    <t>48 hours, or</t>
  </si>
  <si>
    <t>168 hours, or</t>
  </si>
  <si>
    <t>RLS Location Protocol
(TAC or NRN and Serial Number)</t>
  </si>
  <si>
    <t>RLS Location Protocol
(MMSI)</t>
  </si>
  <si>
    <t>- provides prevention against continuous operation of voice transmitter (Yes or No), and if Yes specify:</t>
  </si>
  <si>
    <t>If Yes, specify: (dBm)</t>
  </si>
  <si>
    <t>If Yes, specify: (MHz)</t>
  </si>
  <si>
    <t>Beacon includes a voice-transceiver (Yes or No), and if Yes specify:</t>
  </si>
  <si>
    <t>Voice transmitter nominal output power</t>
  </si>
  <si>
    <t>Voice transmitter operating frequencies</t>
  </si>
  <si>
    <t>&lt;&lt;dBm&gt;&gt;</t>
  </si>
  <si>
    <t>&lt;&lt;MHz&gt;&gt;</t>
  </si>
  <si>
    <t>- maximum continuous voice-transmission operation ("time-out timer")</t>
  </si>
  <si>
    <t>"Time-out timer" (minutes):</t>
  </si>
  <si>
    <t>- maximuim cumulative transmit-mode on-time (“On time”)</t>
  </si>
  <si>
    <t>On time (hours : minutes):</t>
  </si>
  <si>
    <t>&lt;&lt; hours &gt;&gt; : &lt;&lt;minutes&gt;&gt;</t>
  </si>
  <si>
    <t>Issue 4, Revision 5</t>
  </si>
  <si>
    <t>Issue 5, Revision 4</t>
  </si>
  <si>
    <t>November 2019</t>
  </si>
  <si>
    <t>Description of technical information item</t>
  </si>
  <si>
    <t>File name, title of document, page, section, where the item is located</t>
  </si>
  <si>
    <t xml:space="preserve">Tick (√ ) to indicate submission of items </t>
  </si>
  <si>
    <t>Applicable C/S T.007 requirement</t>
  </si>
  <si>
    <t>5(a)</t>
  </si>
  <si>
    <t>Type Approval Application Form (Annex G)</t>
  </si>
  <si>
    <t>Change Notice Form (Annex H)</t>
  </si>
  <si>
    <t>Description of Change(s)</t>
  </si>
  <si>
    <t>Statement on changes to beacon physical characteristics</t>
  </si>
  <si>
    <t>6.2, 4.8</t>
  </si>
  <si>
    <t xml:space="preserve">Report on Factory Testing </t>
  </si>
  <si>
    <t>5(m)</t>
  </si>
  <si>
    <t>The beacon Quality Assurance Plan (Annex L)</t>
  </si>
  <si>
    <t>5(b)</t>
  </si>
  <si>
    <t>Photos of the beacon in all operational configurations</t>
  </si>
  <si>
    <t>5(c)</t>
  </si>
  <si>
    <t>Pre-test discharge data and analysis, table F-E.2</t>
  </si>
  <si>
    <t>5(d)</t>
  </si>
  <si>
    <t>List, description  and analysis of operating modes, Table F-E.1</t>
  </si>
  <si>
    <t>5(e)</t>
  </si>
  <si>
    <t>Beacon operating instructions and/or other owner manuals</t>
  </si>
  <si>
    <t>5(f)</t>
  </si>
  <si>
    <t>Beacon marketing brochure (if available)</t>
  </si>
  <si>
    <t>5(g)</t>
  </si>
  <si>
    <t>Battery cells technical data sheet</t>
  </si>
  <si>
    <t>Electrical diagram of the battery pack</t>
  </si>
  <si>
    <t>5(h)</t>
  </si>
  <si>
    <t>Beacon markings and  labels</t>
  </si>
  <si>
    <t>5(i-i)</t>
  </si>
  <si>
    <t xml:space="preserve">Reference oscillator type and specification </t>
  </si>
  <si>
    <t>5(i-ii)</t>
  </si>
  <si>
    <t xml:space="preserve">Long-term frequency stability (LTS) and description of the frequency generation circuitry </t>
  </si>
  <si>
    <t>5(i-iii)</t>
  </si>
  <si>
    <t>Technical data sheet for TCXO/MCXO</t>
  </si>
  <si>
    <t>5(i-iv)</t>
  </si>
  <si>
    <t>Report on oscillator ageing characteristics</t>
  </si>
  <si>
    <t>5(i-v)</t>
  </si>
  <si>
    <t>Serial Number and temperature gradient test results (graph, summary and Excel file) for the TCXO unit installed in the test beacon from the TCXO manufacturer</t>
  </si>
  <si>
    <t>5(j-i)</t>
  </si>
  <si>
    <t>Design: protection against continuous transmission</t>
  </si>
  <si>
    <t>5(j-ii)</t>
  </si>
  <si>
    <t>Design: protection against repetitive self-test</t>
  </si>
  <si>
    <t>5(j-iii)</t>
  </si>
  <si>
    <t>Design: self-test default values</t>
  </si>
  <si>
    <t>5(j-iv)</t>
  </si>
  <si>
    <t xml:space="preserve">Design: protection against GNSS receiver faulty operation </t>
  </si>
  <si>
    <t>5(j-v)</t>
  </si>
  <si>
    <t>Statement and description on National-User protocol (long format) message encoding</t>
  </si>
  <si>
    <t>5(k)</t>
  </si>
  <si>
    <t>Matching network: statement, description and analysis</t>
  </si>
  <si>
    <t>5(l)</t>
  </si>
  <si>
    <t xml:space="preserve">Antenna cable type, minimum and maximum RF-losses </t>
  </si>
  <si>
    <t>5(n-i)</t>
  </si>
  <si>
    <t>Description of GNSS receiver operation cycle and its phases</t>
  </si>
  <si>
    <t>5(n-ii)</t>
  </si>
  <si>
    <t xml:space="preserve"> Battery current for GNSS receiver operation phases</t>
  </si>
  <si>
    <t>5(n-iii)</t>
  </si>
  <si>
    <t>Internal GNSS receiver and its antenna data sheets</t>
  </si>
  <si>
    <t>5(n-iv)</t>
  </si>
  <si>
    <t xml:space="preserve">Statement on the encoded position timings for declared protocol types, if applicable </t>
  </si>
  <si>
    <t>5(n-v)</t>
  </si>
  <si>
    <t>Description of the internal GNSS receiver cold start</t>
  </si>
  <si>
    <t>5(o-i)</t>
  </si>
  <si>
    <t>Specification and description of the interface with the external navigation device</t>
  </si>
  <si>
    <t>5(o-ii)</t>
  </si>
  <si>
    <t xml:space="preserve">External navigation interface: electrical diagrams </t>
  </si>
  <si>
    <t>5(p-i)</t>
  </si>
  <si>
    <t>External ancillary devices: technical data sheets, photos and description</t>
  </si>
  <si>
    <t>5(p-ii)</t>
  </si>
  <si>
    <t>External ancillary devices: details of electrical connections</t>
  </si>
  <si>
    <t>5(q)</t>
  </si>
  <si>
    <t>Description of differences between beacon model variants</t>
  </si>
  <si>
    <t>5(r)</t>
  </si>
  <si>
    <t>Check-list of technical information (Table F-F.1)</t>
  </si>
  <si>
    <t>5(s)</t>
  </si>
  <si>
    <t>Statement on the worst-case operating temperature, (if required)</t>
  </si>
  <si>
    <t>5(t)</t>
  </si>
  <si>
    <t>Statement on known non-compliances, (if required)</t>
  </si>
  <si>
    <t>5(u)</t>
  </si>
  <si>
    <t xml:space="preserve">Statement on power alignment for units submitted for TA testing </t>
  </si>
  <si>
    <t>5(v)</t>
  </si>
  <si>
    <t xml:space="preserve">Self-test indication of insufficient battery energy (Table F-E.5): technical information </t>
  </si>
  <si>
    <t>5(w)</t>
  </si>
  <si>
    <t>Multiple programmable options (list and description)</t>
  </si>
  <si>
    <t>5(x)</t>
  </si>
  <si>
    <t>External power supply (parameters for nominal, minimum and maximum voltage)</t>
  </si>
  <si>
    <t>Other technical material</t>
  </si>
  <si>
    <t>E-mail Address(*)</t>
  </si>
  <si>
    <t>&lt;&lt;email@address.com&gt;&gt;</t>
  </si>
  <si>
    <t>Beacon Model:</t>
  </si>
  <si>
    <t>&lt;&lt; √ or n/a &gt;&gt;</t>
  </si>
  <si>
    <t>&lt;&lt;filename&gt;&gt;</t>
  </si>
  <si>
    <t>&lt;&lt;title of document&gt;&gt;</t>
  </si>
  <si>
    <t>&lt;&lt;Page/Section Ref&gt;&gt;</t>
  </si>
  <si>
    <t xml:space="preserve">Added by Secretariat </t>
  </si>
  <si>
    <t>&lt;&lt; 2020-xx  &gt;&gt;</t>
  </si>
  <si>
    <t>Data to be supplied by the Applicant or Test Facility, as appropriate</t>
  </si>
  <si>
    <t xml:space="preserve">Table F-F.1: Check-List of Technical Data Provided by Beacon Manufacturer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</si>
</sst>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F800]dddd\,\ mmmm\ dd\,\ yyyy"/>
  </numFmts>
  <fonts count="37"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vertAlign val="superscript"/>
      <sz val="8"/>
      <color theme="1"/>
      <name val="Arial"/>
      <family val="2"/>
    </font>
    <font>
      <sz val="11"/>
      <color rgb="FF9C5700"/>
      <name val="Calibri"/>
      <family val="2"/>
      <scheme val="minor"/>
    </font>
    <font>
      <b/>
      <sz val="11"/>
      <color theme="1"/>
      <name val="Calibri"/>
      <family val="2"/>
      <scheme val="minor"/>
    </font>
    <font>
      <b/>
      <i/>
      <sz val="11"/>
      <color theme="1"/>
      <name val="Calibri"/>
      <family val="2"/>
      <scheme val="minor"/>
    </font>
    <font>
      <i/>
      <sz val="10"/>
      <color theme="1"/>
      <name val="Times New Roman"/>
      <family val="1"/>
    </font>
    <font>
      <sz val="10"/>
      <color theme="1"/>
      <name val="Times New Roman"/>
      <family val="1"/>
    </font>
    <font>
      <vertAlign val="subscript"/>
      <sz val="10"/>
      <color theme="1"/>
      <name val="Times New Roman"/>
      <family val="1"/>
    </font>
    <font>
      <vertAlign val="subscript"/>
      <sz val="10"/>
      <color indexed="8"/>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b/>
      <vertAlign val="subscript"/>
      <sz val="10"/>
      <color indexed="8"/>
      <name val="Times New Roman"/>
      <family val="1"/>
    </font>
    <font>
      <b/>
      <sz val="10"/>
      <color rgb="FFFF0000"/>
      <name val="Times New Roman"/>
      <family val="1"/>
    </font>
    <font>
      <sz val="12"/>
      <color theme="1"/>
      <name val="Times New Roman"/>
      <family val="1"/>
    </font>
    <font>
      <b/>
      <sz val="8"/>
      <name val="Arial"/>
      <family val="2"/>
    </font>
    <font>
      <sz val="11"/>
      <name val="Calibri"/>
      <family val="2"/>
      <scheme val="minor"/>
    </font>
    <font>
      <b/>
      <sz val="16"/>
      <color theme="1"/>
      <name val="Times New Roman"/>
      <family val="1"/>
    </font>
    <font>
      <b/>
      <sz val="12"/>
      <color theme="1"/>
      <name val="Times New Roman"/>
      <family val="1"/>
    </font>
    <font>
      <sz val="9"/>
      <color theme="1"/>
      <name val="Times New Roman"/>
      <family val="1"/>
    </font>
    <font>
      <sz val="8"/>
      <color rgb="FF9C570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rgb="FFFFEB9C"/>
      </patternFill>
    </fill>
    <fill>
      <patternFill patternType="solid">
        <fgColor theme="4" tint="0.39997558519241921"/>
        <bgColor indexed="64"/>
      </patternFill>
    </fill>
    <fill>
      <patternFill patternType="solid">
        <fgColor rgb="FF0070C0"/>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medium">
        <color auto="1"/>
      </top>
      <bottom/>
      <diagonal/>
    </border>
    <border>
      <left/>
      <right style="thin">
        <color auto="1"/>
      </right>
      <top style="thin">
        <color auto="1"/>
      </top>
      <bottom/>
      <diagonal/>
    </border>
  </borders>
  <cellStyleXfs count="3">
    <xf numFmtId="0" fontId="0" fillId="0" borderId="0"/>
    <xf numFmtId="0" fontId="8" fillId="5" borderId="0" applyNumberFormat="0" applyBorder="0" applyAlignment="0" applyProtection="0"/>
    <xf numFmtId="0" fontId="18" fillId="8" borderId="0" applyNumberFormat="0" applyBorder="0" applyAlignment="0" applyProtection="0"/>
  </cellStyleXfs>
  <cellXfs count="236">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applyAlignment="1"/>
    <xf numFmtId="49" fontId="1" fillId="2" borderId="6" xfId="0" applyNumberFormat="1" applyFont="1" applyFill="1" applyBorder="1" applyAlignment="1"/>
    <xf numFmtId="0" fontId="3" fillId="0" borderId="0" xfId="0" applyFont="1" applyBorder="1" applyAlignment="1">
      <alignment horizontal="justify" vertical="center" wrapText="1"/>
    </xf>
    <xf numFmtId="49" fontId="1" fillId="0" borderId="0" xfId="0" applyNumberFormat="1" applyFont="1" applyBorder="1" applyAlignment="1">
      <alignment horizontal="center"/>
    </xf>
    <xf numFmtId="49" fontId="1" fillId="0" borderId="0" xfId="0" applyNumberFormat="1" applyFont="1" applyBorder="1"/>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NumberFormat="1"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0" fontId="8" fillId="5" borderId="1" xfId="1" applyBorder="1" applyAlignment="1">
      <alignment horizontal="center"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49" fontId="8" fillId="5" borderId="1" xfId="1" applyNumberFormat="1" applyBorder="1" applyAlignment="1"/>
    <xf numFmtId="49" fontId="8" fillId="5" borderId="6" xfId="1" applyNumberFormat="1" applyBorder="1" applyAlignment="1"/>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49" fontId="3" fillId="7" borderId="5" xfId="0" applyNumberFormat="1" applyFont="1" applyFill="1" applyBorder="1" applyAlignment="1">
      <alignment horizontal="justify" vertical="center" wrapText="1"/>
    </xf>
    <xf numFmtId="0" fontId="8" fillId="5" borderId="1" xfId="1" applyBorder="1" applyAlignment="1">
      <alignment horizontal="center" vertical="center" wrapText="1"/>
    </xf>
    <xf numFmtId="0" fontId="1" fillId="4" borderId="22" xfId="0" applyNumberFormat="1" applyFont="1" applyFill="1" applyBorder="1" applyAlignment="1">
      <alignment vertical="center" wrapText="1"/>
    </xf>
    <xf numFmtId="0" fontId="1" fillId="7" borderId="1" xfId="0" applyNumberFormat="1"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49" fontId="10" fillId="5" borderId="6" xfId="1" applyNumberFormat="1" applyFont="1" applyBorder="1" applyAlignment="1">
      <alignment horizontal="left" vertical="center" wrapText="1"/>
    </xf>
    <xf numFmtId="0" fontId="10" fillId="5" borderId="1" xfId="1" applyFont="1" applyBorder="1" applyAlignment="1">
      <alignment horizontal="left" vertical="center" wrapText="1"/>
    </xf>
    <xf numFmtId="0" fontId="3" fillId="7" borderId="15" xfId="0" quotePrefix="1" applyFont="1" applyFill="1" applyBorder="1" applyAlignment="1">
      <alignment horizontal="left" vertical="center" wrapText="1"/>
    </xf>
    <xf numFmtId="0" fontId="8" fillId="5" borderId="1" xfId="1" applyBorder="1" applyAlignment="1">
      <alignment horizontal="center" vertical="center" wrapText="1"/>
    </xf>
    <xf numFmtId="0" fontId="8" fillId="5" borderId="1" xfId="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0" xfId="0" applyFont="1" applyAlignment="1">
      <alignment vertical="center"/>
    </xf>
    <xf numFmtId="0" fontId="22" fillId="0" borderId="0" xfId="0" applyFont="1" applyAlignment="1">
      <alignment horizontal="justify" vertical="center"/>
    </xf>
    <xf numFmtId="0" fontId="0" fillId="4" borderId="1" xfId="0" applyNumberFormat="1" applyFill="1" applyBorder="1" applyAlignment="1">
      <alignment horizontal="center" vertical="center"/>
    </xf>
    <xf numFmtId="0" fontId="2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quotePrefix="1" applyFont="1" applyFill="1" applyBorder="1" applyAlignment="1">
      <alignment horizontal="center" vertical="center" wrapText="1"/>
    </xf>
    <xf numFmtId="49" fontId="3" fillId="9" borderId="2" xfId="0" applyNumberFormat="1" applyFont="1" applyFill="1" applyBorder="1" applyAlignment="1">
      <alignment horizontal="justify" vertical="center" wrapText="1"/>
    </xf>
    <xf numFmtId="0" fontId="22" fillId="9" borderId="1" xfId="0" applyFont="1" applyFill="1" applyBorder="1" applyAlignment="1">
      <alignment vertical="center" wrapText="1"/>
    </xf>
    <xf numFmtId="164" fontId="27" fillId="9" borderId="1" xfId="0" applyNumberFormat="1" applyFont="1" applyFill="1" applyBorder="1" applyAlignment="1">
      <alignment horizontal="center" vertical="center" wrapText="1"/>
    </xf>
    <xf numFmtId="165" fontId="27" fillId="9" borderId="1" xfId="0" applyNumberFormat="1" applyFont="1" applyFill="1" applyBorder="1" applyAlignment="1">
      <alignment horizontal="center" vertical="center" wrapText="1"/>
    </xf>
    <xf numFmtId="2"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10" borderId="1" xfId="0" applyFont="1" applyFill="1" applyBorder="1" applyAlignment="1">
      <alignment vertical="center" wrapText="1"/>
    </xf>
    <xf numFmtId="0" fontId="27" fillId="10" borderId="1" xfId="0" applyFont="1" applyFill="1" applyBorder="1" applyAlignment="1">
      <alignment vertical="center" wrapText="1"/>
    </xf>
    <xf numFmtId="0" fontId="22" fillId="10" borderId="1" xfId="0" quotePrefix="1" applyFont="1" applyFill="1" applyBorder="1" applyAlignment="1">
      <alignment horizontal="center" vertical="center" wrapText="1"/>
    </xf>
    <xf numFmtId="164" fontId="29" fillId="10" borderId="1" xfId="0" applyNumberFormat="1" applyFont="1" applyFill="1" applyBorder="1" applyAlignment="1">
      <alignment horizontal="center" vertical="center" wrapText="1"/>
    </xf>
    <xf numFmtId="0" fontId="18" fillId="8" borderId="1" xfId="2" applyBorder="1" applyAlignment="1">
      <alignment horizontal="center" vertical="center" wrapText="1"/>
    </xf>
    <xf numFmtId="0" fontId="27" fillId="10" borderId="1" xfId="0"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2" fillId="7" borderId="1" xfId="0"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0" xfId="0" applyFont="1" applyAlignment="1">
      <alignment horizontal="center" vertical="center"/>
    </xf>
    <xf numFmtId="49" fontId="31" fillId="9" borderId="2" xfId="0" applyNumberFormat="1" applyFont="1" applyFill="1" applyBorder="1" applyAlignment="1">
      <alignment horizontal="center" vertical="center" wrapText="1"/>
    </xf>
    <xf numFmtId="2" fontId="8" fillId="5" borderId="1" xfId="1" applyNumberFormat="1" applyBorder="1" applyAlignment="1">
      <alignment horizontal="center" vertical="center" wrapText="1"/>
    </xf>
    <xf numFmtId="2" fontId="18" fillId="8" borderId="1" xfId="2" applyNumberFormat="1" applyBorder="1" applyAlignment="1">
      <alignment horizontal="center" vertical="center" wrapText="1"/>
    </xf>
    <xf numFmtId="2" fontId="32" fillId="4" borderId="1" xfId="1" applyNumberFormat="1" applyFont="1" applyFill="1" applyBorder="1" applyAlignment="1">
      <alignment horizontal="center" vertical="center" wrapText="1"/>
    </xf>
    <xf numFmtId="0" fontId="3" fillId="7" borderId="10" xfId="0" applyFont="1" applyFill="1" applyBorder="1" applyAlignment="1">
      <alignment horizontal="left" vertical="center" wrapText="1"/>
    </xf>
    <xf numFmtId="49" fontId="10" fillId="5" borderId="1" xfId="1" applyNumberFormat="1" applyFont="1" applyBorder="1" applyAlignment="1">
      <alignment horizontal="center" vertical="center"/>
    </xf>
    <xf numFmtId="0" fontId="3" fillId="7" borderId="15" xfId="0" applyFont="1" applyFill="1" applyBorder="1" applyAlignment="1">
      <alignment horizontal="left" vertical="center" wrapText="1"/>
    </xf>
    <xf numFmtId="0" fontId="33" fillId="0" borderId="0" xfId="0" applyFont="1" applyAlignment="1">
      <alignment horizontal="left" vertical="center"/>
    </xf>
    <xf numFmtId="0" fontId="34" fillId="0" borderId="0" xfId="0" applyFont="1" applyAlignment="1">
      <alignment vertical="center"/>
    </xf>
    <xf numFmtId="166" fontId="8" fillId="5" borderId="1" xfId="1" applyNumberFormat="1" applyBorder="1" applyAlignment="1">
      <alignment horizontal="center" vertical="center"/>
    </xf>
    <xf numFmtId="166" fontId="18" fillId="8" borderId="1" xfId="2" applyNumberFormat="1" applyBorder="1" applyAlignment="1">
      <alignment horizontal="center" vertical="center"/>
    </xf>
    <xf numFmtId="0" fontId="3" fillId="7" borderId="10" xfId="0" applyFont="1" applyFill="1" applyBorder="1" applyAlignment="1">
      <alignment horizontal="left" vertical="center" wrapText="1"/>
    </xf>
    <xf numFmtId="0" fontId="3" fillId="7" borderId="15" xfId="0" applyFont="1" applyFill="1" applyBorder="1" applyAlignment="1">
      <alignment horizontal="left" vertical="center" wrapText="1"/>
    </xf>
    <xf numFmtId="49" fontId="10" fillId="5" borderId="1" xfId="1" applyNumberFormat="1" applyFont="1" applyBorder="1" applyAlignment="1">
      <alignment horizontal="center" vertical="center"/>
    </xf>
    <xf numFmtId="49" fontId="3" fillId="7" borderId="11"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0" fontId="3" fillId="7" borderId="12" xfId="0" applyFont="1" applyFill="1" applyBorder="1" applyAlignment="1">
      <alignment horizontal="left" vertical="center" wrapText="1"/>
    </xf>
    <xf numFmtId="49" fontId="8" fillId="5" borderId="3" xfId="1" applyNumberFormat="1" applyBorder="1" applyAlignment="1">
      <alignment horizontal="left" vertical="center"/>
    </xf>
    <xf numFmtId="0" fontId="8" fillId="5" borderId="4" xfId="1" applyBorder="1" applyAlignment="1">
      <alignment horizontal="left" vertical="center"/>
    </xf>
    <xf numFmtId="0" fontId="10" fillId="5" borderId="1" xfId="1" applyFont="1" applyBorder="1" applyAlignment="1">
      <alignment horizontal="left" vertical="center" wrapText="1"/>
    </xf>
    <xf numFmtId="49" fontId="1" fillId="2" borderId="1" xfId="0" applyNumberFormat="1" applyFont="1" applyFill="1" applyBorder="1" applyAlignment="1">
      <alignment horizontal="center"/>
    </xf>
    <xf numFmtId="49" fontId="2" fillId="3" borderId="0" xfId="0" applyNumberFormat="1" applyFont="1" applyFill="1" applyAlignment="1">
      <alignment horizontal="left"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49" fontId="1" fillId="0" borderId="34" xfId="0" applyNumberFormat="1" applyFont="1" applyBorder="1" applyAlignment="1">
      <alignment horizontal="left" wrapText="1"/>
    </xf>
    <xf numFmtId="49" fontId="3" fillId="7" borderId="31" xfId="0" applyNumberFormat="1" applyFont="1" applyFill="1" applyBorder="1" applyAlignment="1">
      <alignment horizontal="left" vertical="center" wrapText="1"/>
    </xf>
    <xf numFmtId="49" fontId="3" fillId="7" borderId="33"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3" fillId="7" borderId="5" xfId="0" applyNumberFormat="1" applyFont="1" applyFill="1" applyBorder="1" applyAlignment="1">
      <alignment horizontal="justify" vertical="center" wrapText="1"/>
    </xf>
    <xf numFmtId="49" fontId="1" fillId="7" borderId="10"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0" fontId="0" fillId="7" borderId="1" xfId="0" applyFill="1" applyBorder="1" applyAlignment="1">
      <alignment horizontal="left"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8" fillId="5" borderId="1" xfId="1" applyNumberFormat="1" applyBorder="1" applyAlignment="1">
      <alignment horizontal="center"/>
    </xf>
    <xf numFmtId="49" fontId="8" fillId="5" borderId="6" xfId="1" applyNumberFormat="1" applyBorder="1" applyAlignment="1">
      <alignment horizontal="center"/>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1" fillId="4" borderId="22" xfId="0" applyNumberFormat="1" applyFont="1" applyFill="1" applyBorder="1" applyAlignment="1">
      <alignment horizontal="left" vertical="center" wrapText="1"/>
    </xf>
    <xf numFmtId="0" fontId="1" fillId="4" borderId="18" xfId="0" applyNumberFormat="1"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8" fillId="5" borderId="1" xfId="1" applyBorder="1" applyAlignment="1">
      <alignment horizontal="center" vertical="center" wrapText="1"/>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0" fillId="4" borderId="22" xfId="0" applyNumberFormat="1" applyFill="1" applyBorder="1" applyAlignment="1">
      <alignment horizontal="left" vertical="center"/>
    </xf>
    <xf numFmtId="0" fontId="0" fillId="4" borderId="23" xfId="0" applyNumberFormat="1" applyFill="1" applyBorder="1" applyAlignment="1">
      <alignment horizontal="left" vertical="center"/>
    </xf>
    <xf numFmtId="0" fontId="0" fillId="4" borderId="18" xfId="0" applyNumberFormat="1" applyFill="1" applyBorder="1" applyAlignment="1">
      <alignment horizontal="left" vertical="center"/>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4" borderId="0" xfId="0" applyNumberFormat="1" applyFill="1" applyAlignment="1">
      <alignment horizontal="left" vertical="center"/>
    </xf>
    <xf numFmtId="0" fontId="18" fillId="8" borderId="0" xfId="2" applyAlignment="1">
      <alignment horizontal="left" vertical="center"/>
    </xf>
    <xf numFmtId="166" fontId="32" fillId="4" borderId="0" xfId="1" applyNumberFormat="1" applyFont="1" applyFill="1" applyAlignment="1">
      <alignment horizontal="left" vertical="center"/>
    </xf>
    <xf numFmtId="49" fontId="10" fillId="5" borderId="8" xfId="1" applyNumberFormat="1" applyFont="1" applyBorder="1" applyAlignment="1">
      <alignment horizontal="center" vertical="center"/>
    </xf>
    <xf numFmtId="0" fontId="35" fillId="0" borderId="0" xfId="0" applyFont="1" applyAlignment="1">
      <alignment horizontal="justify" vertical="center" wrapText="1"/>
    </xf>
    <xf numFmtId="0" fontId="0" fillId="0" borderId="0" xfId="0" applyAlignment="1">
      <alignment vertical="top" wrapText="1"/>
    </xf>
    <xf numFmtId="49" fontId="32" fillId="11" borderId="3" xfId="1" applyNumberFormat="1" applyFont="1" applyFill="1" applyBorder="1" applyAlignment="1">
      <alignment horizontal="left" vertical="center"/>
    </xf>
    <xf numFmtId="0" fontId="32" fillId="11" borderId="4" xfId="1" applyFont="1" applyFill="1" applyBorder="1" applyAlignment="1">
      <alignment horizontal="left" vertical="center"/>
    </xf>
    <xf numFmtId="0" fontId="3" fillId="7" borderId="1" xfId="0" applyFont="1" applyFill="1" applyBorder="1" applyAlignment="1">
      <alignment horizontal="center" vertical="center" wrapText="1"/>
    </xf>
    <xf numFmtId="0" fontId="3" fillId="7" borderId="35"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8" fillId="5" borderId="22" xfId="1" applyBorder="1"/>
    <xf numFmtId="0" fontId="8" fillId="5" borderId="1" xfId="1" applyBorder="1" applyAlignment="1">
      <alignment horizontal="center" vertical="center"/>
    </xf>
    <xf numFmtId="0" fontId="36" fillId="8" borderId="1" xfId="2" applyFont="1" applyBorder="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196"/>
  <sheetViews>
    <sheetView topLeftCell="A166" zoomScaleNormal="100" workbookViewId="0">
      <selection activeCell="A189" sqref="A189:XFD196"/>
    </sheetView>
  </sheetViews>
  <sheetFormatPr defaultColWidth="9.140625" defaultRowHeight="11.25" x14ac:dyDescent="0.2"/>
  <cols>
    <col min="1" max="1" width="3.7109375" style="1" customWidth="1"/>
    <col min="2" max="2" width="77.28515625" style="1" customWidth="1"/>
    <col min="3" max="3" width="34" style="60" bestFit="1" customWidth="1"/>
    <col min="4" max="4" width="30.28515625" style="1" customWidth="1"/>
    <col min="5" max="5" width="10.42578125" style="1" customWidth="1"/>
    <col min="6" max="16384" width="9.140625" style="1"/>
  </cols>
  <sheetData>
    <row r="1" spans="2:4" ht="12" thickBot="1" x14ac:dyDescent="0.25"/>
    <row r="2" spans="2:4" x14ac:dyDescent="0.2">
      <c r="B2" s="139" t="s">
        <v>249</v>
      </c>
      <c r="C2" s="140"/>
      <c r="D2" s="141"/>
    </row>
    <row r="3" spans="2:4" x14ac:dyDescent="0.2">
      <c r="B3" s="39" t="s">
        <v>3</v>
      </c>
      <c r="C3" s="167" t="s">
        <v>177</v>
      </c>
      <c r="D3" s="168"/>
    </row>
    <row r="4" spans="2:4" x14ac:dyDescent="0.2">
      <c r="B4" s="79" t="s">
        <v>281</v>
      </c>
      <c r="C4" s="173" t="s">
        <v>178</v>
      </c>
      <c r="D4" s="174"/>
    </row>
    <row r="5" spans="2:4" x14ac:dyDescent="0.2">
      <c r="B5" s="39" t="s">
        <v>4</v>
      </c>
      <c r="C5" s="167" t="s">
        <v>361</v>
      </c>
      <c r="D5" s="168"/>
    </row>
    <row r="6" spans="2:4" ht="12" thickBot="1" x14ac:dyDescent="0.25">
      <c r="B6" s="40" t="s">
        <v>5</v>
      </c>
      <c r="C6" s="167" t="s">
        <v>179</v>
      </c>
      <c r="D6" s="168"/>
    </row>
    <row r="8" spans="2:4" ht="12" thickBot="1" x14ac:dyDescent="0.25">
      <c r="B8" s="138" t="s">
        <v>250</v>
      </c>
      <c r="C8" s="138"/>
      <c r="D8" s="138"/>
    </row>
    <row r="9" spans="2:4" x14ac:dyDescent="0.2">
      <c r="B9" s="3" t="s">
        <v>23</v>
      </c>
      <c r="C9" s="61" t="s">
        <v>24</v>
      </c>
      <c r="D9" s="56" t="s">
        <v>183</v>
      </c>
    </row>
    <row r="10" spans="2:4" x14ac:dyDescent="0.2">
      <c r="B10" s="41" t="s">
        <v>6</v>
      </c>
      <c r="C10" s="42" t="s">
        <v>7</v>
      </c>
      <c r="D10" s="48"/>
    </row>
    <row r="11" spans="2:4" x14ac:dyDescent="0.2">
      <c r="B11" s="41" t="s">
        <v>8</v>
      </c>
      <c r="C11" s="42" t="s">
        <v>7</v>
      </c>
      <c r="D11" s="48"/>
    </row>
    <row r="12" spans="2:4" x14ac:dyDescent="0.2">
      <c r="B12" s="41" t="s">
        <v>9</v>
      </c>
      <c r="C12" s="42" t="s">
        <v>7</v>
      </c>
      <c r="D12" s="48"/>
    </row>
    <row r="13" spans="2:4" x14ac:dyDescent="0.2">
      <c r="B13" s="41" t="s">
        <v>10</v>
      </c>
      <c r="C13" s="42" t="s">
        <v>7</v>
      </c>
      <c r="D13" s="48"/>
    </row>
    <row r="14" spans="2:4" x14ac:dyDescent="0.2">
      <c r="B14" s="157" t="s">
        <v>11</v>
      </c>
      <c r="C14" s="42" t="s">
        <v>12</v>
      </c>
      <c r="D14" s="48"/>
    </row>
    <row r="15" spans="2:4" ht="22.5" x14ac:dyDescent="0.2">
      <c r="B15" s="157"/>
      <c r="C15" s="42" t="s">
        <v>13</v>
      </c>
      <c r="D15" s="48" t="s">
        <v>283</v>
      </c>
    </row>
    <row r="16" spans="2:4" ht="22.5" x14ac:dyDescent="0.2">
      <c r="B16" s="157"/>
      <c r="C16" s="42" t="s">
        <v>284</v>
      </c>
      <c r="D16" s="48"/>
    </row>
    <row r="17" spans="2:4" x14ac:dyDescent="0.2">
      <c r="B17" s="157" t="s">
        <v>14</v>
      </c>
      <c r="C17" s="42" t="s">
        <v>12</v>
      </c>
      <c r="D17" s="48"/>
    </row>
    <row r="18" spans="2:4" ht="26.25" customHeight="1" x14ac:dyDescent="0.2">
      <c r="B18" s="157"/>
      <c r="C18" s="43" t="s">
        <v>13</v>
      </c>
      <c r="D18" s="48"/>
    </row>
    <row r="19" spans="2:4" x14ac:dyDescent="0.2">
      <c r="B19" s="41" t="s">
        <v>15</v>
      </c>
      <c r="C19" s="42" t="s">
        <v>16</v>
      </c>
      <c r="D19" s="48"/>
    </row>
    <row r="20" spans="2:4" ht="24.75" customHeight="1" x14ac:dyDescent="0.2">
      <c r="B20" s="41" t="s">
        <v>0</v>
      </c>
      <c r="C20" s="42" t="s">
        <v>181</v>
      </c>
      <c r="D20" s="48"/>
    </row>
    <row r="21" spans="2:4" x14ac:dyDescent="0.2">
      <c r="B21" s="157" t="s">
        <v>17</v>
      </c>
      <c r="C21" s="42" t="s">
        <v>18</v>
      </c>
      <c r="D21" s="48"/>
    </row>
    <row r="22" spans="2:4" ht="23.45" customHeight="1" x14ac:dyDescent="0.2">
      <c r="B22" s="157"/>
      <c r="C22" s="42" t="s">
        <v>19</v>
      </c>
      <c r="D22" s="48"/>
    </row>
    <row r="23" spans="2:4" x14ac:dyDescent="0.2">
      <c r="B23" s="41" t="s">
        <v>20</v>
      </c>
      <c r="C23" s="42" t="s">
        <v>21</v>
      </c>
      <c r="D23" s="48"/>
    </row>
    <row r="24" spans="2:4" ht="12" thickBot="1" x14ac:dyDescent="0.25">
      <c r="B24" s="44" t="s">
        <v>22</v>
      </c>
      <c r="C24" s="225"/>
      <c r="D24" s="49"/>
    </row>
    <row r="25" spans="2:4" ht="23.25" customHeight="1" x14ac:dyDescent="0.2">
      <c r="B25" s="153" t="s">
        <v>285</v>
      </c>
      <c r="C25" s="153"/>
      <c r="D25" s="153"/>
    </row>
    <row r="26" spans="2:4" ht="12" thickBot="1" x14ac:dyDescent="0.25"/>
    <row r="27" spans="2:4" x14ac:dyDescent="0.2">
      <c r="B27" s="139" t="s">
        <v>251</v>
      </c>
      <c r="C27" s="140"/>
      <c r="D27" s="141"/>
    </row>
    <row r="28" spans="2:4" x14ac:dyDescent="0.2">
      <c r="B28" s="4" t="s">
        <v>25</v>
      </c>
      <c r="C28" s="142" t="s">
        <v>100</v>
      </c>
      <c r="D28" s="143"/>
    </row>
    <row r="29" spans="2:4" x14ac:dyDescent="0.2">
      <c r="B29" s="41" t="s">
        <v>182</v>
      </c>
      <c r="C29" s="144" t="s">
        <v>186</v>
      </c>
      <c r="D29" s="145"/>
    </row>
    <row r="30" spans="2:4" x14ac:dyDescent="0.2">
      <c r="B30" s="41" t="s">
        <v>180</v>
      </c>
      <c r="C30" s="62" t="s">
        <v>184</v>
      </c>
      <c r="D30" s="47" t="s">
        <v>185</v>
      </c>
    </row>
    <row r="31" spans="2:4" ht="22.5" x14ac:dyDescent="0.2">
      <c r="B31" s="75" t="s">
        <v>252</v>
      </c>
      <c r="C31" s="53" t="s">
        <v>209</v>
      </c>
      <c r="D31" s="54" t="s">
        <v>280</v>
      </c>
    </row>
    <row r="32" spans="2:4" x14ac:dyDescent="0.2">
      <c r="B32" s="150" t="s">
        <v>286</v>
      </c>
      <c r="C32" s="63" t="s">
        <v>242</v>
      </c>
      <c r="D32" s="43" t="s">
        <v>370</v>
      </c>
    </row>
    <row r="33" spans="2:4" x14ac:dyDescent="0.2">
      <c r="B33" s="151"/>
      <c r="C33" s="63" t="s">
        <v>242</v>
      </c>
      <c r="D33" s="43" t="s">
        <v>371</v>
      </c>
    </row>
    <row r="34" spans="2:4" x14ac:dyDescent="0.2">
      <c r="B34" s="151"/>
      <c r="C34" s="63" t="s">
        <v>242</v>
      </c>
      <c r="D34" s="43" t="s">
        <v>372</v>
      </c>
    </row>
    <row r="35" spans="2:4" x14ac:dyDescent="0.2">
      <c r="B35" s="151"/>
      <c r="C35" s="63" t="s">
        <v>242</v>
      </c>
      <c r="D35" s="43" t="s">
        <v>289</v>
      </c>
    </row>
    <row r="36" spans="2:4" x14ac:dyDescent="0.2">
      <c r="B36" s="152"/>
      <c r="C36" s="63" t="s">
        <v>288</v>
      </c>
      <c r="D36" s="43" t="s">
        <v>287</v>
      </c>
    </row>
    <row r="37" spans="2:4" x14ac:dyDescent="0.2">
      <c r="B37" s="41" t="s">
        <v>26</v>
      </c>
      <c r="C37" s="144"/>
      <c r="D37" s="145"/>
    </row>
    <row r="38" spans="2:4" x14ac:dyDescent="0.2">
      <c r="B38" s="154" t="s">
        <v>307</v>
      </c>
      <c r="C38" s="50" t="s">
        <v>290</v>
      </c>
      <c r="D38" s="81" t="s">
        <v>291</v>
      </c>
    </row>
    <row r="39" spans="2:4" x14ac:dyDescent="0.2">
      <c r="B39" s="155"/>
      <c r="C39" s="50" t="s">
        <v>295</v>
      </c>
      <c r="D39" s="81" t="s">
        <v>292</v>
      </c>
    </row>
    <row r="40" spans="2:4" x14ac:dyDescent="0.2">
      <c r="B40" s="155"/>
      <c r="C40" s="50" t="s">
        <v>294</v>
      </c>
      <c r="D40" s="81" t="s">
        <v>296</v>
      </c>
    </row>
    <row r="41" spans="2:4" x14ac:dyDescent="0.2">
      <c r="B41" s="156"/>
      <c r="C41" s="50" t="s">
        <v>293</v>
      </c>
      <c r="D41" s="81" t="s">
        <v>297</v>
      </c>
    </row>
    <row r="42" spans="2:4" ht="33.75" x14ac:dyDescent="0.2">
      <c r="B42" s="41" t="s">
        <v>187</v>
      </c>
      <c r="C42" s="146" t="s">
        <v>242</v>
      </c>
      <c r="D42" s="147"/>
    </row>
    <row r="43" spans="2:4" ht="15" x14ac:dyDescent="0.2">
      <c r="B43" s="41" t="s">
        <v>27</v>
      </c>
      <c r="C43" s="148" t="s">
        <v>364</v>
      </c>
      <c r="D43" s="149"/>
    </row>
    <row r="44" spans="2:4" ht="20.45" customHeight="1" x14ac:dyDescent="0.2">
      <c r="B44" s="154" t="s">
        <v>28</v>
      </c>
      <c r="C44" s="50" t="s">
        <v>198</v>
      </c>
      <c r="D44" s="46" t="s">
        <v>245</v>
      </c>
    </row>
    <row r="45" spans="2:4" ht="15" x14ac:dyDescent="0.2">
      <c r="B45" s="155"/>
      <c r="C45" s="50" t="s">
        <v>199</v>
      </c>
      <c r="D45" s="52"/>
    </row>
    <row r="46" spans="2:4" ht="15" x14ac:dyDescent="0.2">
      <c r="B46" s="155"/>
      <c r="C46" s="50" t="s">
        <v>200</v>
      </c>
      <c r="D46" s="52"/>
    </row>
    <row r="47" spans="2:4" ht="22.5" x14ac:dyDescent="0.2">
      <c r="B47" s="156"/>
      <c r="C47" s="50" t="s">
        <v>201</v>
      </c>
      <c r="D47" s="46" t="s">
        <v>248</v>
      </c>
    </row>
    <row r="48" spans="2:4" ht="15" x14ac:dyDescent="0.2">
      <c r="B48" s="41" t="s">
        <v>29</v>
      </c>
      <c r="C48" s="148"/>
      <c r="D48" s="149"/>
    </row>
    <row r="49" spans="2:4" x14ac:dyDescent="0.2">
      <c r="B49" s="154" t="s">
        <v>30</v>
      </c>
      <c r="C49" s="50" t="s">
        <v>196</v>
      </c>
      <c r="D49" s="46"/>
    </row>
    <row r="50" spans="2:4" x14ac:dyDescent="0.2">
      <c r="B50" s="156"/>
      <c r="C50" s="50" t="s">
        <v>197</v>
      </c>
      <c r="D50" s="46"/>
    </row>
    <row r="51" spans="2:4" ht="22.5" x14ac:dyDescent="0.2">
      <c r="B51" s="41" t="s">
        <v>190</v>
      </c>
      <c r="C51" s="63" t="s">
        <v>362</v>
      </c>
      <c r="D51" s="43" t="s">
        <v>188</v>
      </c>
    </row>
    <row r="52" spans="2:4" ht="22.5" x14ac:dyDescent="0.2">
      <c r="B52" s="41" t="s">
        <v>191</v>
      </c>
      <c r="C52" s="63" t="s">
        <v>362</v>
      </c>
      <c r="D52" s="43" t="s">
        <v>188</v>
      </c>
    </row>
    <row r="53" spans="2:4" x14ac:dyDescent="0.2">
      <c r="B53" s="41" t="s">
        <v>31</v>
      </c>
      <c r="C53" s="144"/>
      <c r="D53" s="145"/>
    </row>
    <row r="54" spans="2:4" x14ac:dyDescent="0.2">
      <c r="B54" s="41" t="s">
        <v>32</v>
      </c>
      <c r="C54" s="144"/>
      <c r="D54" s="145"/>
    </row>
    <row r="55" spans="2:4" x14ac:dyDescent="0.2">
      <c r="B55" s="154" t="s">
        <v>33</v>
      </c>
      <c r="C55" s="50" t="s">
        <v>194</v>
      </c>
      <c r="D55" s="46"/>
    </row>
    <row r="56" spans="2:4" x14ac:dyDescent="0.2">
      <c r="B56" s="156"/>
      <c r="C56" s="50" t="s">
        <v>195</v>
      </c>
      <c r="D56" s="46"/>
    </row>
    <row r="57" spans="2:4" x14ac:dyDescent="0.2">
      <c r="B57" s="41" t="s">
        <v>34</v>
      </c>
      <c r="C57" s="146" t="s">
        <v>229</v>
      </c>
      <c r="D57" s="147"/>
    </row>
    <row r="58" spans="2:4" x14ac:dyDescent="0.2">
      <c r="B58" s="41" t="s">
        <v>35</v>
      </c>
      <c r="C58" s="144"/>
      <c r="D58" s="145"/>
    </row>
    <row r="59" spans="2:4" x14ac:dyDescent="0.2">
      <c r="B59" s="41" t="s">
        <v>36</v>
      </c>
      <c r="C59" s="144"/>
      <c r="D59" s="145"/>
    </row>
    <row r="60" spans="2:4" ht="22.5" x14ac:dyDescent="0.2">
      <c r="B60" s="154" t="s">
        <v>189</v>
      </c>
      <c r="C60" s="50" t="s">
        <v>202</v>
      </c>
      <c r="D60" s="46" t="s">
        <v>206</v>
      </c>
    </row>
    <row r="61" spans="2:4" ht="22.5" x14ac:dyDescent="0.2">
      <c r="B61" s="155"/>
      <c r="C61" s="50" t="s">
        <v>203</v>
      </c>
      <c r="D61" s="46" t="s">
        <v>206</v>
      </c>
    </row>
    <row r="62" spans="2:4" ht="22.5" x14ac:dyDescent="0.2">
      <c r="B62" s="155"/>
      <c r="C62" s="50" t="s">
        <v>204</v>
      </c>
      <c r="D62" s="46" t="s">
        <v>206</v>
      </c>
    </row>
    <row r="63" spans="2:4" ht="22.5" x14ac:dyDescent="0.2">
      <c r="B63" s="156"/>
      <c r="C63" s="50" t="s">
        <v>205</v>
      </c>
      <c r="D63" s="46" t="s">
        <v>206</v>
      </c>
    </row>
    <row r="64" spans="2:4" x14ac:dyDescent="0.2">
      <c r="B64" s="150" t="s">
        <v>37</v>
      </c>
      <c r="C64" s="50" t="s">
        <v>207</v>
      </c>
      <c r="D64" s="54"/>
    </row>
    <row r="65" spans="2:4" x14ac:dyDescent="0.2">
      <c r="B65" s="152"/>
      <c r="C65" s="50" t="s">
        <v>208</v>
      </c>
      <c r="D65" s="54"/>
    </row>
    <row r="66" spans="2:4" x14ac:dyDescent="0.2">
      <c r="B66" s="41" t="s">
        <v>38</v>
      </c>
      <c r="C66" s="144"/>
      <c r="D66" s="145"/>
    </row>
    <row r="67" spans="2:4" ht="22.5" x14ac:dyDescent="0.2">
      <c r="B67" s="41" t="s">
        <v>298</v>
      </c>
      <c r="C67" s="146" t="s">
        <v>242</v>
      </c>
      <c r="D67" s="147"/>
    </row>
    <row r="68" spans="2:4" ht="22.5" x14ac:dyDescent="0.2">
      <c r="B68" s="41" t="s">
        <v>39</v>
      </c>
      <c r="C68" s="146" t="s">
        <v>242</v>
      </c>
      <c r="D68" s="147"/>
    </row>
    <row r="69" spans="2:4" x14ac:dyDescent="0.2">
      <c r="B69" s="41" t="s">
        <v>53</v>
      </c>
      <c r="C69" s="146" t="s">
        <v>242</v>
      </c>
      <c r="D69" s="147"/>
    </row>
    <row r="70" spans="2:4" x14ac:dyDescent="0.2">
      <c r="B70" s="41" t="s">
        <v>308</v>
      </c>
      <c r="C70" s="146" t="s">
        <v>242</v>
      </c>
      <c r="D70" s="147"/>
    </row>
    <row r="71" spans="2:4" x14ac:dyDescent="0.2">
      <c r="B71" s="41" t="s">
        <v>40</v>
      </c>
      <c r="C71" s="63" t="s">
        <v>193</v>
      </c>
      <c r="D71" s="43" t="s">
        <v>192</v>
      </c>
    </row>
    <row r="72" spans="2:4" x14ac:dyDescent="0.2">
      <c r="B72" s="41" t="s">
        <v>41</v>
      </c>
      <c r="C72" s="161"/>
      <c r="D72" s="162"/>
    </row>
    <row r="73" spans="2:4" x14ac:dyDescent="0.2">
      <c r="B73" s="41" t="s">
        <v>42</v>
      </c>
      <c r="C73" s="144"/>
      <c r="D73" s="145"/>
    </row>
    <row r="74" spans="2:4" x14ac:dyDescent="0.2">
      <c r="B74" s="41" t="s">
        <v>54</v>
      </c>
      <c r="C74" s="146" t="s">
        <v>229</v>
      </c>
      <c r="D74" s="147"/>
    </row>
    <row r="75" spans="2:4" x14ac:dyDescent="0.2">
      <c r="B75" s="55" t="s">
        <v>43</v>
      </c>
      <c r="C75" s="163"/>
      <c r="D75" s="164"/>
    </row>
    <row r="76" spans="2:4" x14ac:dyDescent="0.2">
      <c r="B76" s="154" t="s">
        <v>44</v>
      </c>
      <c r="C76" s="50" t="s">
        <v>194</v>
      </c>
      <c r="D76" s="46" t="s">
        <v>245</v>
      </c>
    </row>
    <row r="77" spans="2:4" x14ac:dyDescent="0.2">
      <c r="B77" s="156"/>
      <c r="C77" s="50" t="s">
        <v>195</v>
      </c>
      <c r="D77" s="46" t="s">
        <v>246</v>
      </c>
    </row>
    <row r="78" spans="2:4" ht="22.5" x14ac:dyDescent="0.2">
      <c r="B78" s="41" t="s">
        <v>45</v>
      </c>
      <c r="C78" s="163"/>
      <c r="D78" s="164"/>
    </row>
    <row r="79" spans="2:4" x14ac:dyDescent="0.2">
      <c r="B79" s="41" t="s">
        <v>46</v>
      </c>
      <c r="C79" s="144"/>
      <c r="D79" s="145"/>
    </row>
    <row r="80" spans="2:4" x14ac:dyDescent="0.2">
      <c r="B80" s="41" t="s">
        <v>47</v>
      </c>
      <c r="C80" s="165"/>
      <c r="D80" s="166"/>
    </row>
    <row r="81" spans="2:4" x14ac:dyDescent="0.2">
      <c r="B81" s="41" t="s">
        <v>48</v>
      </c>
      <c r="C81" s="144"/>
      <c r="D81" s="145"/>
    </row>
    <row r="82" spans="2:4" x14ac:dyDescent="0.2">
      <c r="B82" s="41" t="s">
        <v>49</v>
      </c>
      <c r="C82" s="144"/>
      <c r="D82" s="145"/>
    </row>
    <row r="83" spans="2:4" x14ac:dyDescent="0.2">
      <c r="B83" s="41" t="s">
        <v>50</v>
      </c>
      <c r="C83" s="144"/>
      <c r="D83" s="145"/>
    </row>
    <row r="84" spans="2:4" x14ac:dyDescent="0.2">
      <c r="B84" s="41" t="s">
        <v>51</v>
      </c>
      <c r="C84" s="144"/>
      <c r="D84" s="145"/>
    </row>
    <row r="85" spans="2:4" ht="12" thickBot="1" x14ac:dyDescent="0.25">
      <c r="B85" s="44" t="s">
        <v>52</v>
      </c>
      <c r="C85" s="144"/>
      <c r="D85" s="145"/>
    </row>
    <row r="86" spans="2:4" x14ac:dyDescent="0.2">
      <c r="B86" s="5" t="s">
        <v>55</v>
      </c>
      <c r="C86" s="64" t="s">
        <v>56</v>
      </c>
      <c r="D86" s="72" t="s">
        <v>95</v>
      </c>
    </row>
    <row r="87" spans="2:4" x14ac:dyDescent="0.2">
      <c r="B87" s="41" t="s">
        <v>210</v>
      </c>
      <c r="C87" s="68" t="s">
        <v>229</v>
      </c>
      <c r="D87" s="68" t="s">
        <v>229</v>
      </c>
    </row>
    <row r="88" spans="2:4" x14ac:dyDescent="0.2">
      <c r="B88" s="41" t="s">
        <v>57</v>
      </c>
      <c r="C88" s="68" t="s">
        <v>229</v>
      </c>
      <c r="D88" s="68" t="s">
        <v>229</v>
      </c>
    </row>
    <row r="89" spans="2:4" x14ac:dyDescent="0.2">
      <c r="B89" s="41" t="s">
        <v>58</v>
      </c>
      <c r="C89" s="68" t="s">
        <v>229</v>
      </c>
      <c r="D89" s="68" t="s">
        <v>229</v>
      </c>
    </row>
    <row r="90" spans="2:4" ht="22.5" x14ac:dyDescent="0.2">
      <c r="B90" s="41" t="s">
        <v>212</v>
      </c>
      <c r="C90" s="68" t="s">
        <v>229</v>
      </c>
      <c r="D90" s="68" t="s">
        <v>229</v>
      </c>
    </row>
    <row r="91" spans="2:4" ht="12.6" customHeight="1" x14ac:dyDescent="0.2">
      <c r="B91" s="41" t="s">
        <v>247</v>
      </c>
      <c r="C91" s="71"/>
      <c r="D91" s="58"/>
    </row>
    <row r="92" spans="2:4" x14ac:dyDescent="0.2">
      <c r="B92" s="41" t="s">
        <v>59</v>
      </c>
      <c r="C92" s="71"/>
      <c r="D92" s="57" t="s">
        <v>60</v>
      </c>
    </row>
    <row r="93" spans="2:4" ht="22.5" x14ac:dyDescent="0.2">
      <c r="B93" s="41" t="s">
        <v>61</v>
      </c>
      <c r="C93" s="68" t="s">
        <v>229</v>
      </c>
      <c r="D93" s="68" t="s">
        <v>229</v>
      </c>
    </row>
    <row r="94" spans="2:4" x14ac:dyDescent="0.2">
      <c r="B94" s="41" t="s">
        <v>214</v>
      </c>
      <c r="C94" s="68" t="s">
        <v>239</v>
      </c>
      <c r="D94" s="68" t="s">
        <v>239</v>
      </c>
    </row>
    <row r="95" spans="2:4" x14ac:dyDescent="0.2">
      <c r="B95" s="41" t="s">
        <v>62</v>
      </c>
      <c r="C95" s="68" t="s">
        <v>229</v>
      </c>
      <c r="D95" s="68" t="s">
        <v>229</v>
      </c>
    </row>
    <row r="96" spans="2:4" x14ac:dyDescent="0.2">
      <c r="B96" s="41" t="s">
        <v>63</v>
      </c>
      <c r="C96" s="71"/>
      <c r="D96" s="71"/>
    </row>
    <row r="97" spans="2:4" x14ac:dyDescent="0.2">
      <c r="B97" s="75" t="s">
        <v>64</v>
      </c>
      <c r="C97" s="71"/>
      <c r="D97" s="71"/>
    </row>
    <row r="98" spans="2:4" x14ac:dyDescent="0.2">
      <c r="B98" s="75" t="s">
        <v>65</v>
      </c>
      <c r="C98" s="71"/>
      <c r="D98" s="71"/>
    </row>
    <row r="99" spans="2:4" x14ac:dyDescent="0.2">
      <c r="B99" s="41" t="s">
        <v>66</v>
      </c>
      <c r="C99" s="71" t="s">
        <v>240</v>
      </c>
      <c r="D99" s="71" t="s">
        <v>240</v>
      </c>
    </row>
    <row r="100" spans="2:4" ht="22.5" x14ac:dyDescent="0.2">
      <c r="B100" s="41" t="s">
        <v>211</v>
      </c>
      <c r="C100" s="71"/>
      <c r="D100" s="71"/>
    </row>
    <row r="101" spans="2:4" x14ac:dyDescent="0.2">
      <c r="B101" s="41" t="s">
        <v>67</v>
      </c>
      <c r="C101" s="68" t="s">
        <v>229</v>
      </c>
      <c r="D101" s="68" t="s">
        <v>229</v>
      </c>
    </row>
    <row r="102" spans="2:4" x14ac:dyDescent="0.2">
      <c r="B102" s="41" t="s">
        <v>213</v>
      </c>
      <c r="C102" s="68" t="s">
        <v>229</v>
      </c>
      <c r="D102" s="68" t="s">
        <v>229</v>
      </c>
    </row>
    <row r="103" spans="2:4" x14ac:dyDescent="0.2">
      <c r="B103" s="41" t="s">
        <v>68</v>
      </c>
      <c r="C103" s="68" t="s">
        <v>229</v>
      </c>
      <c r="D103" s="68" t="s">
        <v>229</v>
      </c>
    </row>
    <row r="104" spans="2:4" x14ac:dyDescent="0.2">
      <c r="B104" s="41" t="s">
        <v>69</v>
      </c>
      <c r="C104" s="68" t="s">
        <v>229</v>
      </c>
      <c r="D104" s="68" t="s">
        <v>229</v>
      </c>
    </row>
    <row r="105" spans="2:4" x14ac:dyDescent="0.2">
      <c r="B105" s="41" t="s">
        <v>70</v>
      </c>
      <c r="C105" s="51" t="s">
        <v>60</v>
      </c>
      <c r="D105" s="68" t="s">
        <v>229</v>
      </c>
    </row>
    <row r="106" spans="2:4" x14ac:dyDescent="0.2">
      <c r="B106" s="41" t="s">
        <v>241</v>
      </c>
      <c r="C106" s="68" t="s">
        <v>239</v>
      </c>
      <c r="D106" s="68" t="s">
        <v>239</v>
      </c>
    </row>
    <row r="107" spans="2:4" ht="23.25" thickBot="1" x14ac:dyDescent="0.25">
      <c r="B107" s="44" t="s">
        <v>71</v>
      </c>
      <c r="C107" s="71"/>
      <c r="D107" s="58"/>
    </row>
    <row r="108" spans="2:4" x14ac:dyDescent="0.2">
      <c r="B108" s="5" t="s">
        <v>72</v>
      </c>
      <c r="C108" s="61" t="s">
        <v>94</v>
      </c>
      <c r="D108" s="56" t="s">
        <v>183</v>
      </c>
    </row>
    <row r="109" spans="2:4" x14ac:dyDescent="0.2">
      <c r="B109" s="150" t="s">
        <v>96</v>
      </c>
      <c r="C109" s="42" t="s">
        <v>73</v>
      </c>
      <c r="D109" s="59"/>
    </row>
    <row r="110" spans="2:4" x14ac:dyDescent="0.2">
      <c r="B110" s="151"/>
      <c r="C110" s="42" t="s">
        <v>74</v>
      </c>
      <c r="D110" s="59"/>
    </row>
    <row r="111" spans="2:4" x14ac:dyDescent="0.2">
      <c r="B111" s="151"/>
      <c r="C111" s="42" t="s">
        <v>75</v>
      </c>
      <c r="D111" s="59"/>
    </row>
    <row r="112" spans="2:4" x14ac:dyDescent="0.2">
      <c r="B112" s="151"/>
      <c r="C112" s="42" t="s">
        <v>76</v>
      </c>
      <c r="D112" s="59"/>
    </row>
    <row r="113" spans="2:4" x14ac:dyDescent="0.2">
      <c r="B113" s="151"/>
      <c r="C113" s="42" t="s">
        <v>77</v>
      </c>
      <c r="D113" s="59"/>
    </row>
    <row r="114" spans="2:4" x14ac:dyDescent="0.2">
      <c r="B114" s="151"/>
      <c r="C114" s="42" t="s">
        <v>78</v>
      </c>
      <c r="D114" s="59"/>
    </row>
    <row r="115" spans="2:4" x14ac:dyDescent="0.2">
      <c r="B115" s="151"/>
      <c r="C115" s="42" t="s">
        <v>79</v>
      </c>
      <c r="D115" s="59"/>
    </row>
    <row r="116" spans="2:4" x14ac:dyDescent="0.2">
      <c r="B116" s="151"/>
      <c r="C116" s="42" t="s">
        <v>80</v>
      </c>
      <c r="D116" s="59"/>
    </row>
    <row r="117" spans="2:4" x14ac:dyDescent="0.2">
      <c r="B117" s="151"/>
      <c r="C117" s="42" t="s">
        <v>81</v>
      </c>
      <c r="D117" s="59"/>
    </row>
    <row r="118" spans="2:4" x14ac:dyDescent="0.2">
      <c r="B118" s="151"/>
      <c r="C118" s="42" t="s">
        <v>82</v>
      </c>
      <c r="D118" s="59"/>
    </row>
    <row r="119" spans="2:4" x14ac:dyDescent="0.2">
      <c r="B119" s="151"/>
      <c r="C119" s="42" t="s">
        <v>83</v>
      </c>
      <c r="D119" s="59"/>
    </row>
    <row r="120" spans="2:4" x14ac:dyDescent="0.2">
      <c r="B120" s="152"/>
      <c r="C120" s="42" t="s">
        <v>84</v>
      </c>
      <c r="D120" s="59"/>
    </row>
    <row r="121" spans="2:4" x14ac:dyDescent="0.2">
      <c r="B121" s="158" t="s">
        <v>97</v>
      </c>
      <c r="C121" s="42" t="s">
        <v>85</v>
      </c>
      <c r="D121" s="59"/>
    </row>
    <row r="122" spans="2:4" x14ac:dyDescent="0.2">
      <c r="B122" s="159"/>
      <c r="C122" s="42" t="s">
        <v>86</v>
      </c>
      <c r="D122" s="59"/>
    </row>
    <row r="123" spans="2:4" x14ac:dyDescent="0.2">
      <c r="B123" s="159"/>
      <c r="C123" s="42" t="s">
        <v>87</v>
      </c>
      <c r="D123" s="59"/>
    </row>
    <row r="124" spans="2:4" x14ac:dyDescent="0.2">
      <c r="B124" s="159"/>
      <c r="C124" s="42" t="s">
        <v>88</v>
      </c>
      <c r="D124" s="59"/>
    </row>
    <row r="125" spans="2:4" x14ac:dyDescent="0.2">
      <c r="B125" s="159"/>
      <c r="C125" s="42" t="s">
        <v>79</v>
      </c>
      <c r="D125" s="59"/>
    </row>
    <row r="126" spans="2:4" x14ac:dyDescent="0.2">
      <c r="B126" s="160"/>
      <c r="C126" s="42" t="s">
        <v>82</v>
      </c>
      <c r="D126" s="59"/>
    </row>
    <row r="127" spans="2:4" x14ac:dyDescent="0.2">
      <c r="B127" s="158" t="s">
        <v>98</v>
      </c>
      <c r="C127" s="42" t="s">
        <v>89</v>
      </c>
      <c r="D127" s="59"/>
    </row>
    <row r="128" spans="2:4" x14ac:dyDescent="0.2">
      <c r="B128" s="159"/>
      <c r="C128" s="42" t="s">
        <v>90</v>
      </c>
      <c r="D128" s="59"/>
    </row>
    <row r="129" spans="2:4" x14ac:dyDescent="0.2">
      <c r="B129" s="160"/>
      <c r="C129" s="42" t="s">
        <v>91</v>
      </c>
      <c r="D129" s="59"/>
    </row>
    <row r="130" spans="2:4" x14ac:dyDescent="0.2">
      <c r="B130" s="158" t="s">
        <v>215</v>
      </c>
      <c r="C130" s="42" t="s">
        <v>79</v>
      </c>
      <c r="D130" s="59"/>
    </row>
    <row r="131" spans="2:4" x14ac:dyDescent="0.2">
      <c r="B131" s="159"/>
      <c r="C131" s="42" t="s">
        <v>80</v>
      </c>
      <c r="D131" s="59"/>
    </row>
    <row r="132" spans="2:4" x14ac:dyDescent="0.2">
      <c r="B132" s="160"/>
      <c r="C132" s="42" t="s">
        <v>81</v>
      </c>
      <c r="D132" s="59"/>
    </row>
    <row r="133" spans="2:4" x14ac:dyDescent="0.2">
      <c r="B133" s="158" t="s">
        <v>373</v>
      </c>
      <c r="C133" s="42" t="s">
        <v>92</v>
      </c>
      <c r="D133" s="59"/>
    </row>
    <row r="134" spans="2:4" x14ac:dyDescent="0.2">
      <c r="B134" s="159"/>
      <c r="C134" s="42" t="s">
        <v>93</v>
      </c>
      <c r="D134" s="59"/>
    </row>
    <row r="135" spans="2:4" x14ac:dyDescent="0.2">
      <c r="B135" s="160"/>
      <c r="C135" s="42" t="s">
        <v>11</v>
      </c>
      <c r="D135" s="59"/>
    </row>
    <row r="136" spans="2:4" x14ac:dyDescent="0.2">
      <c r="B136" s="158" t="s">
        <v>374</v>
      </c>
      <c r="C136" s="42" t="s">
        <v>92</v>
      </c>
      <c r="D136" s="121"/>
    </row>
    <row r="137" spans="2:4" x14ac:dyDescent="0.2">
      <c r="B137" s="160"/>
      <c r="C137" s="42" t="s">
        <v>11</v>
      </c>
      <c r="D137" s="121"/>
    </row>
    <row r="138" spans="2:4" x14ac:dyDescent="0.2">
      <c r="B138" s="158" t="s">
        <v>99</v>
      </c>
      <c r="C138" s="42" t="s">
        <v>73</v>
      </c>
      <c r="D138" s="59"/>
    </row>
    <row r="139" spans="2:4" x14ac:dyDescent="0.2">
      <c r="B139" s="159"/>
      <c r="C139" s="42" t="s">
        <v>74</v>
      </c>
      <c r="D139" s="59"/>
    </row>
    <row r="140" spans="2:4" x14ac:dyDescent="0.2">
      <c r="B140" s="159"/>
      <c r="C140" s="42" t="s">
        <v>75</v>
      </c>
      <c r="D140" s="59"/>
    </row>
    <row r="141" spans="2:4" x14ac:dyDescent="0.2">
      <c r="B141" s="159"/>
      <c r="C141" s="42" t="s">
        <v>76</v>
      </c>
      <c r="D141" s="59"/>
    </row>
    <row r="142" spans="2:4" x14ac:dyDescent="0.2">
      <c r="B142" s="159"/>
      <c r="C142" s="42" t="s">
        <v>77</v>
      </c>
      <c r="D142" s="59"/>
    </row>
    <row r="143" spans="2:4" x14ac:dyDescent="0.2">
      <c r="B143" s="159"/>
      <c r="C143" s="42" t="s">
        <v>78</v>
      </c>
      <c r="D143" s="59"/>
    </row>
    <row r="144" spans="2:4" x14ac:dyDescent="0.2">
      <c r="B144" s="159"/>
      <c r="C144" s="42" t="s">
        <v>79</v>
      </c>
      <c r="D144" s="59"/>
    </row>
    <row r="145" spans="2:5" x14ac:dyDescent="0.2">
      <c r="B145" s="159"/>
      <c r="C145" s="42" t="s">
        <v>80</v>
      </c>
      <c r="D145" s="59"/>
    </row>
    <row r="146" spans="2:5" x14ac:dyDescent="0.2">
      <c r="B146" s="159"/>
      <c r="C146" s="42" t="s">
        <v>81</v>
      </c>
      <c r="D146" s="59"/>
    </row>
    <row r="147" spans="2:5" ht="12" thickBot="1" x14ac:dyDescent="0.25">
      <c r="B147" s="171"/>
      <c r="C147" s="45" t="s">
        <v>82</v>
      </c>
      <c r="D147" s="59"/>
    </row>
    <row r="148" spans="2:5" x14ac:dyDescent="0.2">
      <c r="B148" s="3" t="s">
        <v>105</v>
      </c>
      <c r="C148" s="169" t="s">
        <v>100</v>
      </c>
      <c r="D148" s="170"/>
    </row>
    <row r="149" spans="2:5" ht="12" thickBot="1" x14ac:dyDescent="0.25">
      <c r="B149" s="41" t="s">
        <v>216</v>
      </c>
      <c r="C149" s="146" t="s">
        <v>229</v>
      </c>
      <c r="D149" s="147"/>
    </row>
    <row r="150" spans="2:5" x14ac:dyDescent="0.2">
      <c r="B150" s="150" t="s">
        <v>217</v>
      </c>
      <c r="C150" s="64" t="s">
        <v>219</v>
      </c>
      <c r="D150" s="64" t="s">
        <v>222</v>
      </c>
      <c r="E150" s="64" t="s">
        <v>218</v>
      </c>
    </row>
    <row r="151" spans="2:5" x14ac:dyDescent="0.2">
      <c r="B151" s="151"/>
      <c r="C151" s="65" t="s">
        <v>220</v>
      </c>
      <c r="D151" s="59" t="s">
        <v>228</v>
      </c>
      <c r="E151" s="59" t="s">
        <v>229</v>
      </c>
    </row>
    <row r="152" spans="2:5" x14ac:dyDescent="0.2">
      <c r="B152" s="151"/>
      <c r="C152" s="65" t="s">
        <v>221</v>
      </c>
      <c r="D152" s="59" t="s">
        <v>228</v>
      </c>
      <c r="E152" s="59" t="s">
        <v>229</v>
      </c>
    </row>
    <row r="153" spans="2:5" x14ac:dyDescent="0.2">
      <c r="B153" s="151"/>
      <c r="C153" s="65" t="s">
        <v>223</v>
      </c>
      <c r="D153" s="59" t="s">
        <v>228</v>
      </c>
      <c r="E153" s="59" t="s">
        <v>229</v>
      </c>
    </row>
    <row r="154" spans="2:5" x14ac:dyDescent="0.2">
      <c r="B154" s="151"/>
      <c r="C154" s="65" t="s">
        <v>224</v>
      </c>
      <c r="D154" s="66"/>
      <c r="E154" s="66"/>
    </row>
    <row r="155" spans="2:5" x14ac:dyDescent="0.2">
      <c r="B155" s="151"/>
      <c r="C155" s="59" t="s">
        <v>226</v>
      </c>
      <c r="D155" s="59" t="s">
        <v>228</v>
      </c>
      <c r="E155" s="59" t="s">
        <v>229</v>
      </c>
    </row>
    <row r="156" spans="2:5" x14ac:dyDescent="0.2">
      <c r="B156" s="152"/>
      <c r="C156" s="65" t="s">
        <v>225</v>
      </c>
      <c r="D156" s="59" t="s">
        <v>227</v>
      </c>
    </row>
    <row r="157" spans="2:5" ht="33.75" x14ac:dyDescent="0.2">
      <c r="B157" s="41" t="s">
        <v>101</v>
      </c>
      <c r="C157" s="67" t="s">
        <v>231</v>
      </c>
      <c r="D157" s="65" t="s">
        <v>230</v>
      </c>
    </row>
    <row r="158" spans="2:5" x14ac:dyDescent="0.2">
      <c r="B158" s="41" t="s">
        <v>102</v>
      </c>
      <c r="C158" s="67" t="s">
        <v>232</v>
      </c>
      <c r="D158" s="65" t="s">
        <v>230</v>
      </c>
    </row>
    <row r="159" spans="2:5" x14ac:dyDescent="0.2">
      <c r="B159" s="69" t="s">
        <v>103</v>
      </c>
      <c r="C159" s="129" t="s">
        <v>229</v>
      </c>
      <c r="D159" s="129"/>
    </row>
    <row r="160" spans="2:5" x14ac:dyDescent="0.2">
      <c r="B160" s="41" t="s">
        <v>238</v>
      </c>
      <c r="C160" s="67" t="s">
        <v>234</v>
      </c>
      <c r="D160" s="65" t="s">
        <v>233</v>
      </c>
    </row>
    <row r="161" spans="2:4" x14ac:dyDescent="0.2">
      <c r="B161" s="39" t="s">
        <v>104</v>
      </c>
      <c r="C161" s="67" t="s">
        <v>236</v>
      </c>
      <c r="D161" s="65" t="s">
        <v>235</v>
      </c>
    </row>
    <row r="162" spans="2:4" ht="33.75" x14ac:dyDescent="0.2">
      <c r="B162" s="70" t="s">
        <v>106</v>
      </c>
      <c r="C162" s="129" t="s">
        <v>229</v>
      </c>
      <c r="D162" s="129"/>
    </row>
    <row r="163" spans="2:4" ht="22.5" x14ac:dyDescent="0.2">
      <c r="B163" s="70" t="s">
        <v>107</v>
      </c>
      <c r="C163" s="129"/>
      <c r="D163" s="129"/>
    </row>
    <row r="164" spans="2:4" ht="20.45" customHeight="1" x14ac:dyDescent="0.2">
      <c r="B164" s="127" t="s">
        <v>108</v>
      </c>
      <c r="C164" s="65" t="s">
        <v>237</v>
      </c>
      <c r="D164" s="73" t="s">
        <v>229</v>
      </c>
    </row>
    <row r="165" spans="2:4" x14ac:dyDescent="0.2">
      <c r="B165" s="133"/>
      <c r="C165" s="65" t="s">
        <v>225</v>
      </c>
      <c r="D165" s="73"/>
    </row>
    <row r="166" spans="2:4" x14ac:dyDescent="0.2">
      <c r="B166" s="120" t="s">
        <v>378</v>
      </c>
      <c r="C166" s="65" t="s">
        <v>237</v>
      </c>
      <c r="D166" s="73" t="s">
        <v>229</v>
      </c>
    </row>
    <row r="167" spans="2:4" x14ac:dyDescent="0.2">
      <c r="B167" s="122" t="s">
        <v>379</v>
      </c>
      <c r="C167" s="65" t="s">
        <v>376</v>
      </c>
      <c r="D167" s="73" t="s">
        <v>381</v>
      </c>
    </row>
    <row r="168" spans="2:4" x14ac:dyDescent="0.2">
      <c r="B168" s="122" t="s">
        <v>380</v>
      </c>
      <c r="C168" s="65" t="s">
        <v>377</v>
      </c>
      <c r="D168" s="73" t="s">
        <v>382</v>
      </c>
    </row>
    <row r="169" spans="2:4" x14ac:dyDescent="0.2">
      <c r="B169" s="83" t="s">
        <v>375</v>
      </c>
      <c r="C169" s="65" t="s">
        <v>237</v>
      </c>
      <c r="D169" s="73" t="s">
        <v>229</v>
      </c>
    </row>
    <row r="170" spans="2:4" x14ac:dyDescent="0.2">
      <c r="B170" s="83" t="s">
        <v>383</v>
      </c>
      <c r="C170" s="65" t="s">
        <v>384</v>
      </c>
      <c r="D170" s="73" t="s">
        <v>299</v>
      </c>
    </row>
    <row r="171" spans="2:4" x14ac:dyDescent="0.2">
      <c r="B171" s="83" t="s">
        <v>385</v>
      </c>
      <c r="C171" s="65" t="s">
        <v>386</v>
      </c>
      <c r="D171" s="73" t="s">
        <v>387</v>
      </c>
    </row>
    <row r="172" spans="2:4" ht="20.45" customHeight="1" x14ac:dyDescent="0.2">
      <c r="B172" s="127" t="s">
        <v>115</v>
      </c>
      <c r="C172" s="129" t="s">
        <v>229</v>
      </c>
      <c r="D172" s="129"/>
    </row>
    <row r="173" spans="2:4" x14ac:dyDescent="0.2">
      <c r="B173" s="133"/>
      <c r="C173" s="65" t="s">
        <v>225</v>
      </c>
      <c r="D173" s="73"/>
    </row>
    <row r="174" spans="2:4" x14ac:dyDescent="0.2">
      <c r="B174" s="70" t="s">
        <v>109</v>
      </c>
      <c r="C174" s="136" t="s">
        <v>244</v>
      </c>
      <c r="D174" s="136"/>
    </row>
    <row r="175" spans="2:4" x14ac:dyDescent="0.2">
      <c r="B175" s="70" t="s">
        <v>148</v>
      </c>
      <c r="C175" s="136" t="s">
        <v>244</v>
      </c>
      <c r="D175" s="136"/>
    </row>
    <row r="176" spans="2:4" x14ac:dyDescent="0.2">
      <c r="B176" s="70" t="s">
        <v>149</v>
      </c>
      <c r="C176" s="136" t="s">
        <v>244</v>
      </c>
      <c r="D176" s="136"/>
    </row>
    <row r="177" spans="2:4" x14ac:dyDescent="0.2">
      <c r="B177" s="70" t="s">
        <v>110</v>
      </c>
      <c r="C177" s="136" t="s">
        <v>244</v>
      </c>
      <c r="D177" s="136"/>
    </row>
    <row r="178" spans="2:4" x14ac:dyDescent="0.2">
      <c r="B178" s="127" t="s">
        <v>300</v>
      </c>
      <c r="C178" s="129" t="s">
        <v>229</v>
      </c>
      <c r="D178" s="129"/>
    </row>
    <row r="179" spans="2:4" x14ac:dyDescent="0.2">
      <c r="B179" s="128"/>
      <c r="C179" s="130" t="s">
        <v>301</v>
      </c>
      <c r="D179" s="82"/>
    </row>
    <row r="180" spans="2:4" x14ac:dyDescent="0.2">
      <c r="B180" s="128"/>
      <c r="C180" s="131"/>
      <c r="D180" s="82"/>
    </row>
    <row r="181" spans="2:4" x14ac:dyDescent="0.2">
      <c r="B181" s="128"/>
      <c r="C181" s="131"/>
      <c r="D181" s="82"/>
    </row>
    <row r="182" spans="2:4" x14ac:dyDescent="0.2">
      <c r="B182" s="133"/>
      <c r="C182" s="132"/>
      <c r="D182" s="82"/>
    </row>
    <row r="183" spans="2:4" ht="22.5" x14ac:dyDescent="0.2">
      <c r="B183" s="70" t="s">
        <v>243</v>
      </c>
      <c r="C183" s="129" t="s">
        <v>229</v>
      </c>
      <c r="D183" s="129"/>
    </row>
    <row r="184" spans="2:4" x14ac:dyDescent="0.2">
      <c r="B184" s="6" t="s">
        <v>111</v>
      </c>
      <c r="C184" s="137"/>
      <c r="D184" s="137"/>
    </row>
    <row r="185" spans="2:4" x14ac:dyDescent="0.2">
      <c r="B185" s="70" t="s">
        <v>112</v>
      </c>
      <c r="C185" s="129"/>
      <c r="D185" s="129"/>
    </row>
    <row r="186" spans="2:4" x14ac:dyDescent="0.2">
      <c r="B186" s="70" t="s">
        <v>113</v>
      </c>
      <c r="C186" s="129"/>
      <c r="D186" s="129"/>
    </row>
    <row r="187" spans="2:4" ht="12" thickBot="1" x14ac:dyDescent="0.25">
      <c r="B187" s="74" t="s">
        <v>114</v>
      </c>
      <c r="C187" s="129"/>
      <c r="D187" s="129"/>
    </row>
    <row r="188" spans="2:4" ht="12" thickBot="1" x14ac:dyDescent="0.25"/>
    <row r="189" spans="2:4" ht="15.75" thickBot="1" x14ac:dyDescent="0.25">
      <c r="B189" s="7" t="s">
        <v>152</v>
      </c>
      <c r="C189" s="134" t="s">
        <v>302</v>
      </c>
      <c r="D189" s="135"/>
    </row>
    <row r="190" spans="2:4" ht="15.75" thickBot="1" x14ac:dyDescent="0.25">
      <c r="B190" s="2" t="s">
        <v>153</v>
      </c>
      <c r="C190" s="134" t="s">
        <v>304</v>
      </c>
      <c r="D190" s="135"/>
    </row>
    <row r="191" spans="2:4" ht="15.75" thickBot="1" x14ac:dyDescent="0.25">
      <c r="B191" s="74" t="s">
        <v>116</v>
      </c>
      <c r="C191" s="134" t="s">
        <v>303</v>
      </c>
      <c r="D191" s="135"/>
    </row>
    <row r="192" spans="2:4" ht="30.75" customHeight="1" x14ac:dyDescent="0.2"/>
    <row r="193" spans="2:4" ht="30.75" customHeight="1" x14ac:dyDescent="0.25">
      <c r="B193" s="172" t="s">
        <v>253</v>
      </c>
      <c r="C193" s="172"/>
      <c r="D193" s="172"/>
    </row>
    <row r="194" spans="2:4" ht="15" x14ac:dyDescent="0.25">
      <c r="B194" s="24" t="s">
        <v>157</v>
      </c>
      <c r="C194"/>
      <c r="D194"/>
    </row>
    <row r="195" spans="2:4" ht="15" x14ac:dyDescent="0.25">
      <c r="B195" s="25" t="s">
        <v>155</v>
      </c>
      <c r="C195"/>
      <c r="D195"/>
    </row>
    <row r="196" spans="2:4" ht="15" x14ac:dyDescent="0.25">
      <c r="B196" s="26" t="s">
        <v>158</v>
      </c>
      <c r="C196"/>
      <c r="D196"/>
    </row>
  </sheetData>
  <mergeCells count="79">
    <mergeCell ref="B136:B137"/>
    <mergeCell ref="B193:D193"/>
    <mergeCell ref="B150:B156"/>
    <mergeCell ref="B164:B165"/>
    <mergeCell ref="B172:B173"/>
    <mergeCell ref="C4:D4"/>
    <mergeCell ref="C70:D70"/>
    <mergeCell ref="B55:B56"/>
    <mergeCell ref="B49:B50"/>
    <mergeCell ref="B44:B47"/>
    <mergeCell ref="B60:B63"/>
    <mergeCell ref="B64:B65"/>
    <mergeCell ref="C185:D185"/>
    <mergeCell ref="C186:D186"/>
    <mergeCell ref="C187:D187"/>
    <mergeCell ref="C190:D190"/>
    <mergeCell ref="C189:D189"/>
    <mergeCell ref="B2:D2"/>
    <mergeCell ref="C3:D3"/>
    <mergeCell ref="C5:D5"/>
    <mergeCell ref="C6:D6"/>
    <mergeCell ref="C172:D172"/>
    <mergeCell ref="C159:D159"/>
    <mergeCell ref="C162:D162"/>
    <mergeCell ref="C163:D163"/>
    <mergeCell ref="C148:D148"/>
    <mergeCell ref="C149:D149"/>
    <mergeCell ref="C85:D85"/>
    <mergeCell ref="B109:B120"/>
    <mergeCell ref="B121:B126"/>
    <mergeCell ref="B127:B129"/>
    <mergeCell ref="B133:B135"/>
    <mergeCell ref="B138:B147"/>
    <mergeCell ref="B130:B132"/>
    <mergeCell ref="C84:D84"/>
    <mergeCell ref="C72:D72"/>
    <mergeCell ref="C73:D73"/>
    <mergeCell ref="C74:D74"/>
    <mergeCell ref="C75:D75"/>
    <mergeCell ref="C78:D78"/>
    <mergeCell ref="C79:D79"/>
    <mergeCell ref="C80:D80"/>
    <mergeCell ref="C81:D81"/>
    <mergeCell ref="C82:D82"/>
    <mergeCell ref="C83:D83"/>
    <mergeCell ref="B76:B77"/>
    <mergeCell ref="C67:D67"/>
    <mergeCell ref="C68:D68"/>
    <mergeCell ref="C69:D69"/>
    <mergeCell ref="C48:D48"/>
    <mergeCell ref="B14:B16"/>
    <mergeCell ref="B17:B18"/>
    <mergeCell ref="B21:B22"/>
    <mergeCell ref="C53:D53"/>
    <mergeCell ref="C57:D57"/>
    <mergeCell ref="C58:D58"/>
    <mergeCell ref="C59:D59"/>
    <mergeCell ref="C66:D66"/>
    <mergeCell ref="B8:D8"/>
    <mergeCell ref="B27:D27"/>
    <mergeCell ref="C28:D28"/>
    <mergeCell ref="C29:D29"/>
    <mergeCell ref="C54:D54"/>
    <mergeCell ref="C37:D37"/>
    <mergeCell ref="C42:D42"/>
    <mergeCell ref="C43:D43"/>
    <mergeCell ref="B32:B36"/>
    <mergeCell ref="B25:D25"/>
    <mergeCell ref="B38:B41"/>
    <mergeCell ref="C178:D178"/>
    <mergeCell ref="C179:C182"/>
    <mergeCell ref="B178:B182"/>
    <mergeCell ref="C191:D191"/>
    <mergeCell ref="C174:D174"/>
    <mergeCell ref="C175:D175"/>
    <mergeCell ref="C177:D177"/>
    <mergeCell ref="C183:D183"/>
    <mergeCell ref="C184:D184"/>
    <mergeCell ref="C176:D17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D26"/>
  <sheetViews>
    <sheetView workbookViewId="0">
      <selection activeCell="B15" sqref="B15:D15"/>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2:4" x14ac:dyDescent="0.2">
      <c r="B2" s="177" t="s">
        <v>117</v>
      </c>
      <c r="C2" s="178"/>
      <c r="D2" s="178"/>
    </row>
    <row r="3" spans="2:4" ht="15" x14ac:dyDescent="0.25">
      <c r="B3" s="38" t="s">
        <v>118</v>
      </c>
      <c r="C3" s="175"/>
      <c r="D3" s="176"/>
    </row>
    <row r="4" spans="2:4" ht="15" x14ac:dyDescent="0.25">
      <c r="B4" s="38" t="s">
        <v>119</v>
      </c>
      <c r="C4" s="175"/>
      <c r="D4" s="176"/>
    </row>
    <row r="6" spans="2:4" x14ac:dyDescent="0.2">
      <c r="B6" s="192" t="s">
        <v>120</v>
      </c>
      <c r="C6" s="193"/>
      <c r="D6" s="194"/>
    </row>
    <row r="7" spans="2:4" x14ac:dyDescent="0.2">
      <c r="B7" s="6" t="s">
        <v>121</v>
      </c>
      <c r="C7" s="8" t="s">
        <v>122</v>
      </c>
      <c r="D7" s="9" t="s">
        <v>2</v>
      </c>
    </row>
    <row r="8" spans="2:4" ht="15" x14ac:dyDescent="0.25">
      <c r="B8" s="38" t="s">
        <v>305</v>
      </c>
      <c r="C8" s="36" t="s">
        <v>388</v>
      </c>
      <c r="D8" s="37" t="s">
        <v>390</v>
      </c>
    </row>
    <row r="9" spans="2:4" ht="15" x14ac:dyDescent="0.25">
      <c r="B9" s="38" t="s">
        <v>306</v>
      </c>
      <c r="C9" s="36" t="s">
        <v>389</v>
      </c>
      <c r="D9" s="37" t="s">
        <v>390</v>
      </c>
    </row>
    <row r="10" spans="2:4" s="12" customFormat="1" ht="12" thickBot="1" x14ac:dyDescent="0.25">
      <c r="B10" s="10"/>
      <c r="C10" s="11"/>
      <c r="D10" s="11"/>
    </row>
    <row r="11" spans="2:4" s="12" customFormat="1" x14ac:dyDescent="0.2">
      <c r="B11" s="179" t="s">
        <v>1</v>
      </c>
      <c r="C11" s="180"/>
      <c r="D11" s="181"/>
    </row>
    <row r="12" spans="2:4" s="12" customFormat="1" ht="60" customHeight="1" x14ac:dyDescent="0.2">
      <c r="B12" s="189" t="s">
        <v>309</v>
      </c>
      <c r="C12" s="190"/>
      <c r="D12" s="191"/>
    </row>
    <row r="13" spans="2:4" s="12" customFormat="1" ht="12" thickBot="1" x14ac:dyDescent="0.25">
      <c r="B13" s="10"/>
      <c r="C13" s="11"/>
      <c r="D13" s="11"/>
    </row>
    <row r="14" spans="2:4" s="12" customFormat="1" x14ac:dyDescent="0.2">
      <c r="B14" s="179" t="s">
        <v>123</v>
      </c>
      <c r="C14" s="180"/>
      <c r="D14" s="181"/>
    </row>
    <row r="15" spans="2:4" s="12" customFormat="1" ht="72" customHeight="1" thickBot="1" x14ac:dyDescent="0.25">
      <c r="B15" s="182" t="s">
        <v>282</v>
      </c>
      <c r="C15" s="183"/>
      <c r="D15" s="184"/>
    </row>
    <row r="16" spans="2:4" s="12" customFormat="1" ht="12" thickBot="1" x14ac:dyDescent="0.25">
      <c r="B16" s="10"/>
      <c r="C16" s="11"/>
      <c r="D16" s="11"/>
    </row>
    <row r="17" spans="2:4" x14ac:dyDescent="0.2">
      <c r="B17" s="179" t="s">
        <v>175</v>
      </c>
      <c r="C17" s="180"/>
      <c r="D17" s="181"/>
    </row>
    <row r="18" spans="2:4" ht="15" x14ac:dyDescent="0.2">
      <c r="B18" s="34" t="s">
        <v>152</v>
      </c>
      <c r="C18" s="185" t="s">
        <v>170</v>
      </c>
      <c r="D18" s="186"/>
    </row>
    <row r="19" spans="2:4" ht="15" customHeight="1" thickBot="1" x14ac:dyDescent="0.25">
      <c r="B19" s="35" t="s">
        <v>153</v>
      </c>
      <c r="C19" s="187" t="s">
        <v>176</v>
      </c>
      <c r="D19" s="188"/>
    </row>
    <row r="20" spans="2:4" ht="15" x14ac:dyDescent="0.25">
      <c r="B20"/>
      <c r="C20"/>
      <c r="D20"/>
    </row>
    <row r="21" spans="2:4" ht="30.6" customHeight="1" x14ac:dyDescent="0.2">
      <c r="B21" s="189" t="s">
        <v>253</v>
      </c>
      <c r="C21" s="190"/>
      <c r="D21" s="191"/>
    </row>
    <row r="22" spans="2:4" ht="15" x14ac:dyDescent="0.25">
      <c r="B22"/>
      <c r="C22"/>
      <c r="D22"/>
    </row>
    <row r="23" spans="2:4" ht="15" x14ac:dyDescent="0.25">
      <c r="B23" s="24" t="s">
        <v>157</v>
      </c>
      <c r="C23"/>
      <c r="D23"/>
    </row>
    <row r="24" spans="2:4" ht="15" x14ac:dyDescent="0.25">
      <c r="B24" s="25" t="s">
        <v>155</v>
      </c>
      <c r="C24"/>
      <c r="D24"/>
    </row>
    <row r="25" spans="2:4" ht="15" x14ac:dyDescent="0.25">
      <c r="B25" s="21" t="s">
        <v>156</v>
      </c>
      <c r="C25"/>
      <c r="D25"/>
    </row>
    <row r="26" spans="2:4" ht="15" x14ac:dyDescent="0.25">
      <c r="B26" s="26" t="s">
        <v>158</v>
      </c>
      <c r="C26"/>
      <c r="D26"/>
    </row>
  </sheetData>
  <mergeCells count="12">
    <mergeCell ref="B17:D17"/>
    <mergeCell ref="C18:D18"/>
    <mergeCell ref="C19:D19"/>
    <mergeCell ref="B21:D21"/>
    <mergeCell ref="C4:D4"/>
    <mergeCell ref="B6:D6"/>
    <mergeCell ref="B12:D12"/>
    <mergeCell ref="C3:D3"/>
    <mergeCell ref="B2:D2"/>
    <mergeCell ref="B11:D11"/>
    <mergeCell ref="B14:D14"/>
    <mergeCell ref="B15:D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5"/>
  <sheetViews>
    <sheetView zoomScaleNormal="100" workbookViewId="0">
      <selection activeCell="C3" sqref="C3:D3"/>
    </sheetView>
  </sheetViews>
  <sheetFormatPr defaultRowHeight="15" x14ac:dyDescent="0.25"/>
  <cols>
    <col min="2" max="2" width="30.5703125" customWidth="1"/>
    <col min="3" max="3" width="45.7109375" customWidth="1"/>
    <col min="4" max="4" width="25.7109375" customWidth="1"/>
    <col min="5" max="5" width="23.85546875" customWidth="1"/>
  </cols>
  <sheetData>
    <row r="2" spans="2:4" x14ac:dyDescent="0.25">
      <c r="B2" s="197" t="s">
        <v>277</v>
      </c>
      <c r="C2" s="197"/>
      <c r="D2" s="197"/>
    </row>
    <row r="3" spans="2:4" x14ac:dyDescent="0.25">
      <c r="B3" s="22" t="s">
        <v>3</v>
      </c>
      <c r="C3" s="198" t="str">
        <f>IF(ISBLANK('Annex G.1'!C3),"Data Automatically Populated from Form G.1",('Annex G.1'!C3))</f>
        <v>&lt;&lt;Manufacturer Name&gt;&gt;</v>
      </c>
      <c r="D3" s="198"/>
    </row>
    <row r="4" spans="2:4" x14ac:dyDescent="0.25">
      <c r="B4" s="22" t="s">
        <v>137</v>
      </c>
      <c r="C4" s="199" t="str">
        <f>IF(ISBLANK('Annex G.1'!C4),"Data Automatically Populated from Form G.1",('Annex G.1'!C4))</f>
        <v>&lt;&lt;Manufacturer Address&gt;&gt;</v>
      </c>
      <c r="D4" s="199"/>
    </row>
    <row r="5" spans="2:4" x14ac:dyDescent="0.25">
      <c r="B5" s="22" t="s">
        <v>4</v>
      </c>
      <c r="C5" s="198" t="str">
        <f>IF(ISBLANK('Annex G.1'!C5),"Data Automatically Populated from Form G.1",('Annex G.1'!C5))</f>
        <v>&lt;&lt;Model&gt;&gt;</v>
      </c>
      <c r="D5" s="198"/>
    </row>
    <row r="6" spans="2:4" x14ac:dyDescent="0.25">
      <c r="B6" s="22" t="s">
        <v>5</v>
      </c>
      <c r="C6" s="198" t="str">
        <f>IF(ISBLANK('Annex G.1'!C6),"Data Automatically Populated from Form G.1",('Annex G.1'!C6))</f>
        <v>&lt;&lt;Alternative Model Name(s)&gt;&gt;</v>
      </c>
      <c r="D6" s="198"/>
    </row>
    <row r="7" spans="2:4" x14ac:dyDescent="0.25">
      <c r="B7" s="22" t="s">
        <v>129</v>
      </c>
      <c r="C7" s="195" t="str">
        <f>IF(ISBLANK('Annex G.1'!C174),"Data Automatically Populated from Form G.1",'Annex G.1'!C174)</f>
        <v>&lt;&lt; P/N nnnn Rev ABC &gt;&gt;</v>
      </c>
      <c r="D7" s="196"/>
    </row>
    <row r="8" spans="2:4" x14ac:dyDescent="0.25">
      <c r="B8" s="22" t="s">
        <v>130</v>
      </c>
      <c r="C8" s="195" t="str">
        <f>IF(ISBLANK('Annex G.1'!C175),"Data Automatically Populated from Form G.1",'Annex G.1'!C175)</f>
        <v>&lt;&lt; P/N nnnn Rev ABC &gt;&gt;</v>
      </c>
      <c r="D8" s="196"/>
    </row>
    <row r="9" spans="2:4" x14ac:dyDescent="0.25">
      <c r="B9" s="22" t="s">
        <v>131</v>
      </c>
      <c r="C9" s="195" t="str">
        <f>IF(ISBLANK('Annex G.1'!C176),"Data Automatically Populated from Form G.1",'Annex G.1'!C176)</f>
        <v>&lt;&lt; P/N nnnn Rev ABC &gt;&gt;</v>
      </c>
      <c r="D9" s="196"/>
    </row>
    <row r="11" spans="2:4" ht="15.75" x14ac:dyDescent="0.25">
      <c r="B11" s="201" t="s">
        <v>159</v>
      </c>
      <c r="C11" s="201"/>
      <c r="D11" s="201"/>
    </row>
    <row r="12" spans="2:4" ht="15.75" x14ac:dyDescent="0.25">
      <c r="B12" s="201" t="s">
        <v>160</v>
      </c>
      <c r="C12" s="201"/>
      <c r="D12" s="28" t="s">
        <v>167</v>
      </c>
    </row>
    <row r="13" spans="2:4" ht="15.75" x14ac:dyDescent="0.25">
      <c r="B13" s="201" t="s">
        <v>161</v>
      </c>
      <c r="C13" s="201"/>
      <c r="D13" s="19"/>
    </row>
    <row r="15" spans="2:4" x14ac:dyDescent="0.25">
      <c r="B15" s="22" t="s">
        <v>162</v>
      </c>
      <c r="C15" s="29" t="s">
        <v>168</v>
      </c>
    </row>
    <row r="16" spans="2:4" x14ac:dyDescent="0.25">
      <c r="B16" s="22" t="s">
        <v>254</v>
      </c>
      <c r="C16" s="29" t="s">
        <v>255</v>
      </c>
    </row>
    <row r="17" spans="2:6" x14ac:dyDescent="0.25">
      <c r="B17" s="22" t="s">
        <v>256</v>
      </c>
      <c r="C17" s="29" t="s">
        <v>257</v>
      </c>
    </row>
    <row r="18" spans="2:6" ht="34.5" x14ac:dyDescent="0.25">
      <c r="D18" s="27" t="s">
        <v>165</v>
      </c>
      <c r="E18" s="30" t="s">
        <v>169</v>
      </c>
    </row>
    <row r="19" spans="2:6" x14ac:dyDescent="0.25">
      <c r="B19" s="22" t="s">
        <v>258</v>
      </c>
      <c r="C19" s="77" t="str">
        <f>IF(ISBLANK('Annex G.1'!C53),"Data Automatically Populated from Form G.1",'Annex G.1'!C53)</f>
        <v>Data Automatically Populated from Form G.1</v>
      </c>
      <c r="D19" s="33" t="s">
        <v>166</v>
      </c>
      <c r="E19" s="28"/>
    </row>
    <row r="20" spans="2:6" x14ac:dyDescent="0.25">
      <c r="B20" s="22" t="s">
        <v>163</v>
      </c>
      <c r="C20" s="77" t="str">
        <f>IF(ISBLANK('Annex G.1'!C29),"Data Automatically Populated from Form G.1",'Annex G.1'!C29)</f>
        <v>406.nnn MHz</v>
      </c>
      <c r="D20" s="28" t="s">
        <v>166</v>
      </c>
      <c r="E20" s="28"/>
    </row>
    <row r="21" spans="2:6" x14ac:dyDescent="0.25">
      <c r="B21" s="22" t="s">
        <v>259</v>
      </c>
      <c r="C21" s="78"/>
      <c r="D21" s="76" t="s">
        <v>166</v>
      </c>
      <c r="E21" s="76"/>
    </row>
    <row r="22" spans="2:6" x14ac:dyDescent="0.25">
      <c r="B22" s="22" t="s">
        <v>260</v>
      </c>
      <c r="C22" s="77" t="str">
        <f>IF(ISBLANK('Annex G.1'!D44),"Data Automatically Populated from Form G.1",'Annex G.1'!D44)</f>
        <v>&lt;&lt; Model Name &gt;&gt;</v>
      </c>
      <c r="D22" s="28" t="s">
        <v>166</v>
      </c>
      <c r="E22" s="28"/>
      <c r="F22" s="15"/>
    </row>
    <row r="23" spans="2:6" x14ac:dyDescent="0.25">
      <c r="B23" s="22" t="s">
        <v>261</v>
      </c>
      <c r="C23" s="77" t="str">
        <f>IF(ISBLANK('Annex G.1'!C58),"Data Automatically Populated from Form G.1",'Annex G.1'!C58)</f>
        <v>Data Automatically Populated from Form G.1</v>
      </c>
      <c r="D23" s="28" t="s">
        <v>166</v>
      </c>
      <c r="E23" s="28"/>
    </row>
    <row r="24" spans="2:6" x14ac:dyDescent="0.25">
      <c r="B24" s="22" t="s">
        <v>132</v>
      </c>
      <c r="C24" s="78"/>
      <c r="D24" s="28" t="s">
        <v>166</v>
      </c>
      <c r="E24" s="28"/>
      <c r="F24" s="15"/>
    </row>
    <row r="25" spans="2:6" x14ac:dyDescent="0.25">
      <c r="B25" s="22" t="s">
        <v>262</v>
      </c>
      <c r="C25" s="78"/>
      <c r="D25" s="76" t="s">
        <v>166</v>
      </c>
      <c r="E25" s="76"/>
      <c r="F25" s="15"/>
    </row>
    <row r="26" spans="2:6" x14ac:dyDescent="0.25">
      <c r="B26" s="22" t="s">
        <v>133</v>
      </c>
      <c r="C26" s="78"/>
      <c r="D26" s="28" t="s">
        <v>166</v>
      </c>
      <c r="E26" s="28"/>
    </row>
    <row r="27" spans="2:6" x14ac:dyDescent="0.25">
      <c r="B27" s="22" t="s">
        <v>134</v>
      </c>
      <c r="C27" s="77" t="str">
        <f>IF(ISBLANK('Annex G.1'!D77),"Data Automatically Populated from Form G.1",'Annex G.1'!D77)</f>
        <v>&lt;&lt; Part Number &gt;&gt;</v>
      </c>
      <c r="D27" s="28" t="s">
        <v>166</v>
      </c>
      <c r="E27" s="28"/>
      <c r="F27" s="15"/>
    </row>
    <row r="28" spans="2:6" x14ac:dyDescent="0.25">
      <c r="B28" s="22" t="s">
        <v>164</v>
      </c>
      <c r="C28" s="77" t="str">
        <f>IF(ISBLANK('Annex G.1'!C81),"Data Automatically Populated from Form G.1",'Annex G.1'!C81)</f>
        <v>Data Automatically Populated from Form G.1</v>
      </c>
      <c r="D28" s="28" t="s">
        <v>166</v>
      </c>
      <c r="E28" s="28"/>
      <c r="F28" s="15"/>
    </row>
    <row r="29" spans="2:6" x14ac:dyDescent="0.25">
      <c r="B29" s="22" t="s">
        <v>263</v>
      </c>
      <c r="C29" s="78"/>
      <c r="D29" s="28" t="s">
        <v>166</v>
      </c>
      <c r="E29" s="28"/>
    </row>
    <row r="30" spans="2:6" x14ac:dyDescent="0.25">
      <c r="B30" s="22" t="s">
        <v>264</v>
      </c>
      <c r="C30" s="78"/>
      <c r="D30" s="28" t="s">
        <v>166</v>
      </c>
      <c r="E30" s="28"/>
      <c r="F30" s="15"/>
    </row>
    <row r="32" spans="2:6" ht="50.45" customHeight="1" x14ac:dyDescent="0.25">
      <c r="B32" s="202" t="s">
        <v>142</v>
      </c>
      <c r="C32" s="202"/>
      <c r="D32" s="202"/>
      <c r="F32" s="15"/>
    </row>
    <row r="33" spans="2:7" x14ac:dyDescent="0.25">
      <c r="B33" s="13" t="s">
        <v>152</v>
      </c>
      <c r="C33" s="185" t="s">
        <v>170</v>
      </c>
      <c r="D33" s="186"/>
    </row>
    <row r="34" spans="2:7" ht="15.75" thickBot="1" x14ac:dyDescent="0.3">
      <c r="B34" s="2" t="s">
        <v>153</v>
      </c>
      <c r="C34" s="187" t="s">
        <v>116</v>
      </c>
      <c r="D34" s="188"/>
      <c r="F34" s="15"/>
    </row>
    <row r="36" spans="2:7" ht="33" customHeight="1" x14ac:dyDescent="0.25">
      <c r="B36" s="200" t="s">
        <v>265</v>
      </c>
      <c r="C36" s="200"/>
      <c r="D36" s="200"/>
      <c r="F36" s="15"/>
    </row>
    <row r="38" spans="2:7" x14ac:dyDescent="0.25">
      <c r="B38" s="24" t="s">
        <v>157</v>
      </c>
    </row>
    <row r="39" spans="2:7" x14ac:dyDescent="0.25">
      <c r="B39" s="25" t="s">
        <v>155</v>
      </c>
    </row>
    <row r="40" spans="2:7" x14ac:dyDescent="0.25">
      <c r="B40" s="21" t="s">
        <v>156</v>
      </c>
      <c r="F40" s="15"/>
    </row>
    <row r="41" spans="2:7" x14ac:dyDescent="0.25">
      <c r="B41" s="26" t="s">
        <v>158</v>
      </c>
    </row>
    <row r="42" spans="2:7" x14ac:dyDescent="0.25">
      <c r="G42" s="15"/>
    </row>
    <row r="45" spans="2:7" x14ac:dyDescent="0.25">
      <c r="G45" s="17"/>
    </row>
  </sheetData>
  <mergeCells count="15">
    <mergeCell ref="C33:D33"/>
    <mergeCell ref="C34:D34"/>
    <mergeCell ref="B36:D36"/>
    <mergeCell ref="C9:D9"/>
    <mergeCell ref="B11:D11"/>
    <mergeCell ref="B12:C12"/>
    <mergeCell ref="B13:C13"/>
    <mergeCell ref="B32:D32"/>
    <mergeCell ref="C8:D8"/>
    <mergeCell ref="B2:D2"/>
    <mergeCell ref="C3:D3"/>
    <mergeCell ref="C4:D4"/>
    <mergeCell ref="C5:D5"/>
    <mergeCell ref="C6:D6"/>
    <mergeCell ref="C7: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Normal="100" workbookViewId="0">
      <selection activeCell="C5" sqref="C5:D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197" t="s">
        <v>266</v>
      </c>
      <c r="C2" s="197"/>
      <c r="D2" s="197"/>
      <c r="F2" s="14"/>
    </row>
    <row r="3" spans="2:7" ht="15.75" x14ac:dyDescent="0.25">
      <c r="B3" s="22" t="s">
        <v>3</v>
      </c>
      <c r="C3" s="198" t="str">
        <f>IF(ISBLANK('Annex G.1'!C3),"Data Automatically Populated from Form G.1",('Annex G.1'!C3))</f>
        <v>&lt;&lt;Manufacturer Name&gt;&gt;</v>
      </c>
      <c r="D3" s="198"/>
      <c r="F3" s="20"/>
    </row>
    <row r="4" spans="2:7" ht="15.75" x14ac:dyDescent="0.25">
      <c r="B4" s="22" t="s">
        <v>137</v>
      </c>
      <c r="C4" s="198" t="str">
        <f>IF(ISBLANK('Annex G.1'!C4),"Data Automatically Populated from Form G.1",('Annex G.1'!C4))</f>
        <v>&lt;&lt;Manufacturer Address&gt;&gt;</v>
      </c>
      <c r="D4" s="198"/>
      <c r="F4" s="14"/>
    </row>
    <row r="5" spans="2:7" ht="15.75" x14ac:dyDescent="0.25">
      <c r="B5" s="22" t="s">
        <v>4</v>
      </c>
      <c r="C5" s="198" t="str">
        <f>IF(ISBLANK('Annex G.1'!C5),"Data Automatically Populated from Form G.1",('Annex G.1'!C5))</f>
        <v>&lt;&lt;Model&gt;&gt;</v>
      </c>
      <c r="D5" s="198"/>
      <c r="F5" s="14"/>
    </row>
    <row r="6" spans="2:7" ht="15.75" x14ac:dyDescent="0.25">
      <c r="B6" s="22" t="s">
        <v>5</v>
      </c>
      <c r="C6" s="198" t="str">
        <f>IF(ISBLANK('Annex G.1'!C6),"Data Automatically Populated from Form G.1",('Annex G.1'!C6))</f>
        <v>&lt;&lt;Alternative Model Name(s)&gt;&gt;</v>
      </c>
      <c r="D6" s="198"/>
      <c r="F6" s="14"/>
    </row>
    <row r="7" spans="2:7" ht="15.75" x14ac:dyDescent="0.25">
      <c r="B7" s="22" t="s">
        <v>129</v>
      </c>
      <c r="C7" s="195" t="str">
        <f>IF(ISBLANK('Annex G.1'!C174),"Data Automatically Populated from Form G.1",'Annex G.1'!C174)</f>
        <v>&lt;&lt; P/N nnnn Rev ABC &gt;&gt;</v>
      </c>
      <c r="D7" s="196"/>
      <c r="F7" s="20"/>
    </row>
    <row r="8" spans="2:7" ht="15.75" x14ac:dyDescent="0.25">
      <c r="B8" s="22" t="s">
        <v>130</v>
      </c>
      <c r="C8" s="195" t="str">
        <f>IF(ISBLANK('Annex G.1'!C175),"Data Automatically Populated from Form G.1",'Annex G.1'!C175)</f>
        <v>&lt;&lt; P/N nnnn Rev ABC &gt;&gt;</v>
      </c>
      <c r="D8" s="196"/>
      <c r="F8" s="14"/>
    </row>
    <row r="9" spans="2:7" ht="15.75" x14ac:dyDescent="0.25">
      <c r="B9" s="22" t="s">
        <v>131</v>
      </c>
      <c r="C9" s="195" t="str">
        <f>IF(ISBLANK('Annex G.1'!C176),"Data Automatically Populated from Form G.1",'Annex G.1'!C176)</f>
        <v>&lt;&lt; P/N nnnn Rev ABC &gt;&gt;</v>
      </c>
      <c r="D9" s="196"/>
      <c r="F9" s="14"/>
    </row>
    <row r="10" spans="2:7" ht="15.75" x14ac:dyDescent="0.25">
      <c r="F10" s="14"/>
    </row>
    <row r="11" spans="2:7" ht="15.75" x14ac:dyDescent="0.25">
      <c r="B11" s="201" t="s">
        <v>159</v>
      </c>
      <c r="C11" s="201"/>
      <c r="D11" s="201"/>
      <c r="F11" s="14"/>
    </row>
    <row r="12" spans="2:7" ht="15.75" x14ac:dyDescent="0.25">
      <c r="B12" s="201" t="s">
        <v>135</v>
      </c>
      <c r="C12" s="201"/>
      <c r="D12" s="18"/>
      <c r="F12" s="14"/>
    </row>
    <row r="13" spans="2:7" ht="15.75" x14ac:dyDescent="0.25">
      <c r="B13" s="201" t="s">
        <v>150</v>
      </c>
      <c r="C13" s="201"/>
      <c r="D13" s="19"/>
      <c r="F13" s="14"/>
    </row>
    <row r="14" spans="2:7" ht="15.75" x14ac:dyDescent="0.25">
      <c r="B14" s="203" t="s">
        <v>151</v>
      </c>
      <c r="C14" s="23" t="s">
        <v>138</v>
      </c>
      <c r="D14" s="18"/>
      <c r="F14" s="14"/>
    </row>
    <row r="15" spans="2:7" ht="15.75" x14ac:dyDescent="0.25">
      <c r="B15" s="205"/>
      <c r="C15" s="23" t="s">
        <v>139</v>
      </c>
      <c r="D15" s="18"/>
      <c r="F15" s="14"/>
    </row>
    <row r="16" spans="2:7" ht="15.75" x14ac:dyDescent="0.25">
      <c r="B16" s="203" t="s">
        <v>136</v>
      </c>
      <c r="C16" s="23" t="s">
        <v>140</v>
      </c>
      <c r="D16" s="18"/>
      <c r="F16" s="14"/>
      <c r="G16" s="15"/>
    </row>
    <row r="17" spans="2:8" ht="15.75" x14ac:dyDescent="0.25">
      <c r="B17" s="204"/>
      <c r="C17" s="23" t="s">
        <v>141</v>
      </c>
      <c r="D17" s="18"/>
      <c r="F17" s="14"/>
    </row>
    <row r="18" spans="2:8" ht="15.75" x14ac:dyDescent="0.25">
      <c r="B18" s="204"/>
      <c r="C18" s="23" t="s">
        <v>144</v>
      </c>
      <c r="D18" s="18"/>
      <c r="F18" s="14"/>
    </row>
    <row r="19" spans="2:8" ht="15.75" x14ac:dyDescent="0.25">
      <c r="B19" s="204"/>
      <c r="C19" s="23" t="s">
        <v>145</v>
      </c>
      <c r="D19" s="18"/>
      <c r="F19" s="14"/>
      <c r="G19" s="15"/>
      <c r="H19" s="15"/>
    </row>
    <row r="20" spans="2:8" ht="15.75" x14ac:dyDescent="0.25">
      <c r="B20" s="204"/>
      <c r="C20" s="23" t="s">
        <v>143</v>
      </c>
      <c r="D20" s="18"/>
      <c r="F20" s="14"/>
    </row>
    <row r="21" spans="2:8" ht="15.75" x14ac:dyDescent="0.25">
      <c r="B21" s="204"/>
      <c r="C21" s="23" t="s">
        <v>146</v>
      </c>
      <c r="D21" s="18"/>
      <c r="F21" s="14"/>
      <c r="G21" s="15"/>
      <c r="H21" s="15"/>
    </row>
    <row r="22" spans="2:8" ht="15.75" x14ac:dyDescent="0.25">
      <c r="B22" s="205"/>
      <c r="C22" s="23" t="s">
        <v>147</v>
      </c>
      <c r="D22" s="18"/>
      <c r="F22" s="14"/>
    </row>
    <row r="23" spans="2:8" ht="67.5" customHeight="1" x14ac:dyDescent="0.25">
      <c r="B23" s="202" t="s">
        <v>142</v>
      </c>
      <c r="C23" s="202"/>
      <c r="D23" s="202"/>
      <c r="F23" s="14"/>
      <c r="G23" s="15"/>
      <c r="H23" s="15"/>
    </row>
    <row r="24" spans="2:8" ht="15.75" x14ac:dyDescent="0.25">
      <c r="B24" s="13" t="s">
        <v>152</v>
      </c>
      <c r="C24" s="185"/>
      <c r="D24" s="186"/>
      <c r="F24" s="14"/>
      <c r="G24" s="15"/>
      <c r="H24" s="15"/>
    </row>
    <row r="25" spans="2:8" ht="16.5" thickBot="1" x14ac:dyDescent="0.3">
      <c r="B25" s="2" t="s">
        <v>153</v>
      </c>
      <c r="C25" s="187" t="s">
        <v>116</v>
      </c>
      <c r="D25" s="188"/>
      <c r="F25" s="14"/>
    </row>
    <row r="26" spans="2:8" ht="15.75" x14ac:dyDescent="0.25">
      <c r="F26" s="14"/>
      <c r="G26" s="15"/>
      <c r="H26" s="15"/>
    </row>
    <row r="27" spans="2:8" ht="32.450000000000003" customHeight="1" x14ac:dyDescent="0.25">
      <c r="B27" s="172" t="s">
        <v>154</v>
      </c>
      <c r="C27" s="172"/>
      <c r="D27" s="172"/>
      <c r="F27" s="14"/>
    </row>
    <row r="28" spans="2:8" ht="15.75" x14ac:dyDescent="0.25">
      <c r="F28" s="14"/>
      <c r="G28" s="15"/>
      <c r="H28" s="15"/>
    </row>
    <row r="29" spans="2:8" ht="15.75" x14ac:dyDescent="0.25">
      <c r="B29" s="24" t="s">
        <v>157</v>
      </c>
      <c r="F29" s="14"/>
    </row>
    <row r="30" spans="2:8" ht="15.75" x14ac:dyDescent="0.25">
      <c r="B30" s="25" t="s">
        <v>155</v>
      </c>
      <c r="F30" s="14"/>
      <c r="G30" s="15"/>
      <c r="H30" s="15"/>
    </row>
    <row r="31" spans="2:8" x14ac:dyDescent="0.25">
      <c r="B31" s="21" t="s">
        <v>156</v>
      </c>
    </row>
    <row r="32" spans="2:8" x14ac:dyDescent="0.25">
      <c r="B32" s="26" t="s">
        <v>158</v>
      </c>
      <c r="F32" s="15"/>
      <c r="G32" s="15"/>
      <c r="H32" s="15"/>
    </row>
    <row r="34" spans="6:9" x14ac:dyDescent="0.25">
      <c r="F34" s="15"/>
      <c r="G34" s="15"/>
      <c r="H34" s="15"/>
    </row>
    <row r="36" spans="6:9" x14ac:dyDescent="0.25">
      <c r="F36" s="15"/>
      <c r="G36" s="15"/>
      <c r="H36" s="15"/>
    </row>
    <row r="38" spans="6:9" x14ac:dyDescent="0.25">
      <c r="F38" s="15"/>
      <c r="G38" s="15"/>
    </row>
    <row r="40" spans="6:9" x14ac:dyDescent="0.25">
      <c r="F40" s="15"/>
      <c r="G40" s="15"/>
      <c r="H40" s="15"/>
    </row>
    <row r="42" spans="6:9" x14ac:dyDescent="0.25">
      <c r="F42" s="15"/>
      <c r="G42" s="15"/>
      <c r="I42" s="15"/>
    </row>
    <row r="44" spans="6:9" x14ac:dyDescent="0.25">
      <c r="F44" s="16"/>
    </row>
    <row r="45" spans="6:9" x14ac:dyDescent="0.25">
      <c r="F45" s="17"/>
      <c r="I45" s="17"/>
    </row>
  </sheetData>
  <mergeCells count="17">
    <mergeCell ref="C24:D24"/>
    <mergeCell ref="C25:D25"/>
    <mergeCell ref="B16:B22"/>
    <mergeCell ref="B14:B15"/>
    <mergeCell ref="B27:D27"/>
    <mergeCell ref="B2:D2"/>
    <mergeCell ref="C3:D3"/>
    <mergeCell ref="C5:D5"/>
    <mergeCell ref="C6:D6"/>
    <mergeCell ref="C7:D7"/>
    <mergeCell ref="B11:D11"/>
    <mergeCell ref="B12:C12"/>
    <mergeCell ref="B13:C13"/>
    <mergeCell ref="B23:D23"/>
    <mergeCell ref="C4:D4"/>
    <mergeCell ref="C9:D9"/>
    <mergeCell ref="C8:D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7"/>
  <sheetViews>
    <sheetView topLeftCell="A22" zoomScaleNormal="100" workbookViewId="0"/>
  </sheetViews>
  <sheetFormatPr defaultRowHeight="15" x14ac:dyDescent="0.25"/>
  <cols>
    <col min="2" max="2" width="35.7109375" customWidth="1"/>
    <col min="3" max="3" width="45.85546875" customWidth="1"/>
    <col min="4" max="4" width="25.140625" customWidth="1"/>
  </cols>
  <sheetData>
    <row r="2" spans="2:4" x14ac:dyDescent="0.25">
      <c r="B2" s="197" t="s">
        <v>279</v>
      </c>
      <c r="C2" s="197"/>
      <c r="D2" s="197"/>
    </row>
    <row r="3" spans="2:4" x14ac:dyDescent="0.25">
      <c r="B3" s="22" t="s">
        <v>3</v>
      </c>
      <c r="C3" s="198" t="str">
        <f>IF(ISBLANK('Annex G.1'!C3),"Data Automatically Populated from Form G.1",('Annex G.1'!C3))</f>
        <v>&lt;&lt;Manufacturer Name&gt;&gt;</v>
      </c>
      <c r="D3" s="198"/>
    </row>
    <row r="4" spans="2:4" x14ac:dyDescent="0.25">
      <c r="B4" s="22" t="s">
        <v>137</v>
      </c>
      <c r="C4" s="198" t="str">
        <f>IF(ISBLANK('Annex G.1'!C4),"Data Automatically Populated from Form G.1",('Annex G.1'!C4))</f>
        <v>&lt;&lt;Manufacturer Address&gt;&gt;</v>
      </c>
      <c r="D4" s="198"/>
    </row>
    <row r="5" spans="2:4" x14ac:dyDescent="0.25">
      <c r="B5" s="22" t="s">
        <v>4</v>
      </c>
      <c r="C5" s="198" t="str">
        <f>IF(ISBLANK('Annex G.1'!C5),"Data Automatically Populated from Form G.1",('Annex G.1'!C5))</f>
        <v>&lt;&lt;Model&gt;&gt;</v>
      </c>
      <c r="D5" s="198"/>
    </row>
    <row r="6" spans="2:4" x14ac:dyDescent="0.25">
      <c r="B6" s="22" t="s">
        <v>5</v>
      </c>
      <c r="C6" s="198" t="str">
        <f>IF(ISBLANK('Annex G.1'!C6),"Data Automatically Populated from Form G.1",('Annex G.1'!C6))</f>
        <v>&lt;&lt;Alternative Model Name(s)&gt;&gt;</v>
      </c>
      <c r="D6" s="198"/>
    </row>
    <row r="7" spans="2:4" x14ac:dyDescent="0.25">
      <c r="B7" s="22" t="s">
        <v>129</v>
      </c>
      <c r="C7" s="195" t="str">
        <f>IF(ISBLANK('Annex G.1'!C174),"Data Automatically Populated from Form G.1",'Annex G.1'!C174)</f>
        <v>&lt;&lt; P/N nnnn Rev ABC &gt;&gt;</v>
      </c>
      <c r="D7" s="196"/>
    </row>
    <row r="8" spans="2:4" x14ac:dyDescent="0.25">
      <c r="B8" s="22" t="s">
        <v>130</v>
      </c>
      <c r="C8" s="195" t="str">
        <f>IF(ISBLANK('Annex G.1'!C175),"Data Automatically Populated from Form G.1",'Annex G.1'!C175)</f>
        <v>&lt;&lt; P/N nnnn Rev ABC &gt;&gt;</v>
      </c>
      <c r="D8" s="196"/>
    </row>
    <row r="9" spans="2:4" x14ac:dyDescent="0.25">
      <c r="B9" s="22" t="s">
        <v>131</v>
      </c>
      <c r="C9" s="195" t="str">
        <f>IF(ISBLANK('Annex G.1'!C176),"Data Automatically Populated from Form G.1",'Annex G.1'!C176)</f>
        <v>&lt;&lt; P/N nnnn Rev ABC &gt;&gt;</v>
      </c>
      <c r="D9" s="196"/>
    </row>
    <row r="10" spans="2:4" x14ac:dyDescent="0.25">
      <c r="B10" s="1"/>
      <c r="C10" s="1"/>
      <c r="D10" s="1"/>
    </row>
    <row r="11" spans="2:4" ht="15.75" x14ac:dyDescent="0.25">
      <c r="B11" s="201" t="s">
        <v>171</v>
      </c>
      <c r="C11" s="201"/>
      <c r="D11" s="201"/>
    </row>
    <row r="12" spans="2:4" ht="65.45" customHeight="1" x14ac:dyDescent="0.25">
      <c r="B12" s="202" t="s">
        <v>172</v>
      </c>
      <c r="C12" s="202"/>
      <c r="D12" s="19"/>
    </row>
    <row r="13" spans="2:4" ht="18.75" customHeight="1" x14ac:dyDescent="0.25">
      <c r="B13" s="206" t="s">
        <v>173</v>
      </c>
      <c r="C13" s="31" t="s">
        <v>267</v>
      </c>
      <c r="D13" s="19"/>
    </row>
    <row r="14" spans="2:4" ht="15.75" customHeight="1" x14ac:dyDescent="0.25">
      <c r="B14" s="207"/>
      <c r="C14" s="31" t="s">
        <v>268</v>
      </c>
      <c r="D14" s="19"/>
    </row>
    <row r="15" spans="2:4" ht="15.75" customHeight="1" x14ac:dyDescent="0.25">
      <c r="B15" s="207"/>
      <c r="C15" s="80" t="s">
        <v>269</v>
      </c>
      <c r="D15" s="19"/>
    </row>
    <row r="16" spans="2:4" ht="15.75" customHeight="1" x14ac:dyDescent="0.25">
      <c r="B16" s="207"/>
      <c r="C16" s="31" t="s">
        <v>270</v>
      </c>
      <c r="D16" s="19"/>
    </row>
    <row r="17" spans="2:4" ht="15.75" customHeight="1" x14ac:dyDescent="0.25">
      <c r="B17" s="207"/>
      <c r="C17" s="31" t="s">
        <v>271</v>
      </c>
      <c r="D17" s="19"/>
    </row>
    <row r="18" spans="2:4" ht="15.75" customHeight="1" x14ac:dyDescent="0.25">
      <c r="B18" s="208"/>
      <c r="C18" s="80" t="s">
        <v>272</v>
      </c>
      <c r="D18" s="19"/>
    </row>
    <row r="19" spans="2:4" ht="103.9" customHeight="1" x14ac:dyDescent="0.25">
      <c r="B19" s="202" t="s">
        <v>273</v>
      </c>
      <c r="C19" s="202"/>
      <c r="D19" s="202"/>
    </row>
    <row r="20" spans="2:4" ht="34.5" customHeight="1" x14ac:dyDescent="0.25">
      <c r="B20" s="209" t="s">
        <v>274</v>
      </c>
      <c r="C20" s="210"/>
      <c r="D20" s="211"/>
    </row>
    <row r="21" spans="2:4" ht="161.25" customHeight="1" x14ac:dyDescent="0.25">
      <c r="B21" s="209" t="s">
        <v>275</v>
      </c>
      <c r="C21" s="210"/>
      <c r="D21" s="211"/>
    </row>
    <row r="22" spans="2:4" ht="103.9" customHeight="1" x14ac:dyDescent="0.25">
      <c r="B22" s="32" t="s">
        <v>174</v>
      </c>
      <c r="C22" s="212"/>
      <c r="D22" s="212"/>
    </row>
    <row r="23" spans="2:4" ht="103.9" customHeight="1" x14ac:dyDescent="0.25">
      <c r="B23" s="213" t="s">
        <v>278</v>
      </c>
      <c r="C23" s="214"/>
      <c r="D23" s="215"/>
    </row>
    <row r="24" spans="2:4" ht="57.6" customHeight="1" x14ac:dyDescent="0.25">
      <c r="B24" s="209" t="s">
        <v>124</v>
      </c>
      <c r="C24" s="210"/>
      <c r="D24" s="211"/>
    </row>
    <row r="25" spans="2:4" ht="49.15" customHeight="1" x14ac:dyDescent="0.25">
      <c r="B25" s="209" t="s">
        <v>125</v>
      </c>
      <c r="C25" s="210"/>
      <c r="D25" s="211"/>
    </row>
    <row r="26" spans="2:4" ht="55.15" customHeight="1" x14ac:dyDescent="0.25">
      <c r="B26" s="209" t="s">
        <v>126</v>
      </c>
      <c r="C26" s="210"/>
      <c r="D26" s="211"/>
    </row>
    <row r="27" spans="2:4" ht="65.45" customHeight="1" x14ac:dyDescent="0.25">
      <c r="B27" s="209" t="s">
        <v>127</v>
      </c>
      <c r="C27" s="210"/>
      <c r="D27" s="211"/>
    </row>
    <row r="28" spans="2:4" ht="55.15" customHeight="1" x14ac:dyDescent="0.25">
      <c r="B28" s="209" t="s">
        <v>128</v>
      </c>
      <c r="C28" s="210"/>
      <c r="D28" s="211"/>
    </row>
    <row r="29" spans="2:4" x14ac:dyDescent="0.25">
      <c r="B29" s="13" t="s">
        <v>152</v>
      </c>
      <c r="C29" s="185"/>
      <c r="D29" s="186"/>
    </row>
    <row r="30" spans="2:4" ht="15.75" thickBot="1" x14ac:dyDescent="0.3">
      <c r="B30" s="2" t="s">
        <v>153</v>
      </c>
      <c r="C30" s="187" t="s">
        <v>116</v>
      </c>
      <c r="D30" s="188"/>
    </row>
    <row r="32" spans="2:4" ht="27.6" customHeight="1" x14ac:dyDescent="0.25">
      <c r="B32" s="172" t="s">
        <v>276</v>
      </c>
      <c r="C32" s="172"/>
      <c r="D32" s="172"/>
    </row>
    <row r="34" spans="2:7" x14ac:dyDescent="0.25">
      <c r="B34" s="24" t="s">
        <v>157</v>
      </c>
    </row>
    <row r="35" spans="2:7" x14ac:dyDescent="0.25">
      <c r="B35" s="25" t="s">
        <v>155</v>
      </c>
    </row>
    <row r="36" spans="2:7" x14ac:dyDescent="0.25">
      <c r="B36" s="21" t="s">
        <v>156</v>
      </c>
    </row>
    <row r="37" spans="2:7" x14ac:dyDescent="0.25">
      <c r="B37" s="26" t="s">
        <v>158</v>
      </c>
    </row>
    <row r="47" spans="2:7" x14ac:dyDescent="0.25">
      <c r="G47" s="15"/>
    </row>
  </sheetData>
  <mergeCells count="24">
    <mergeCell ref="B23:D23"/>
    <mergeCell ref="C29:D29"/>
    <mergeCell ref="C30:D30"/>
    <mergeCell ref="B32:D32"/>
    <mergeCell ref="B25:D25"/>
    <mergeCell ref="B26:D26"/>
    <mergeCell ref="B27:D27"/>
    <mergeCell ref="B28:D28"/>
    <mergeCell ref="B13:B18"/>
    <mergeCell ref="B19:D19"/>
    <mergeCell ref="B24:D24"/>
    <mergeCell ref="C22:D22"/>
    <mergeCell ref="B2:D2"/>
    <mergeCell ref="C3:D3"/>
    <mergeCell ref="C4:D4"/>
    <mergeCell ref="C5:D5"/>
    <mergeCell ref="B11:D11"/>
    <mergeCell ref="C6:D6"/>
    <mergeCell ref="C7:D7"/>
    <mergeCell ref="C8:D8"/>
    <mergeCell ref="C9:D9"/>
    <mergeCell ref="B12:C12"/>
    <mergeCell ref="B20:D20"/>
    <mergeCell ref="B21:D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64-33D2-4AB0-A17B-C9E55657D538}">
  <sheetPr>
    <tabColor theme="0" tint="-0.249977111117893"/>
  </sheetPr>
  <dimension ref="A1"/>
  <sheetViews>
    <sheetView workbookViewId="0">
      <selection activeCell="I28" sqref="I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40A3-9443-426B-9AEA-B143310DAD58}">
  <sheetPr>
    <tabColor theme="4" tint="-0.249977111117893"/>
  </sheetPr>
  <dimension ref="A1:G36"/>
  <sheetViews>
    <sheetView topLeftCell="A4" zoomScaleNormal="100" workbookViewId="0">
      <selection activeCell="B32" sqref="B32"/>
    </sheetView>
  </sheetViews>
  <sheetFormatPr defaultRowHeight="15" x14ac:dyDescent="0.25"/>
  <cols>
    <col min="1" max="1" width="63.28515625" style="86" customWidth="1"/>
    <col min="2" max="2" width="18" style="110" customWidth="1"/>
    <col min="3" max="3" width="17" style="110" customWidth="1"/>
    <col min="4" max="4" width="17" style="86" customWidth="1"/>
    <col min="5" max="6" width="17.28515625" style="86" customWidth="1"/>
    <col min="7" max="7" width="23.5703125" style="87" customWidth="1"/>
  </cols>
  <sheetData>
    <row r="1" spans="1:7" ht="20.25" x14ac:dyDescent="0.25">
      <c r="A1" s="123" t="s">
        <v>310</v>
      </c>
    </row>
    <row r="3" spans="1:7" ht="15.75" x14ac:dyDescent="0.25">
      <c r="A3" s="124" t="s">
        <v>311</v>
      </c>
      <c r="B3" s="223" t="s">
        <v>486</v>
      </c>
      <c r="C3" s="223"/>
      <c r="E3" s="88"/>
      <c r="F3" s="88"/>
    </row>
    <row r="4" spans="1:7" ht="15.75" x14ac:dyDescent="0.25">
      <c r="A4" s="124" t="s">
        <v>312</v>
      </c>
      <c r="B4" s="222" t="str">
        <f>IF(ISBLANK('Annex G.1'!C5),"Data Automatically Populated from Form G.1",('Annex G.1'!C5))</f>
        <v>&lt;&lt;Model&gt;&gt;</v>
      </c>
      <c r="C4" s="222"/>
      <c r="E4" s="88"/>
      <c r="F4" s="88"/>
    </row>
    <row r="5" spans="1:7" ht="15.75" x14ac:dyDescent="0.25">
      <c r="A5" s="124" t="s">
        <v>313</v>
      </c>
      <c r="B5" s="222" t="str">
        <f>IF(ISBLANK('Annex G.1'!C3),"Data Automatically Populated from Form G.1",('Annex G.1'!C3))</f>
        <v>&lt;&lt;Manufacturer Name&gt;&gt;</v>
      </c>
      <c r="C5" s="222"/>
      <c r="E5" s="88"/>
      <c r="F5" s="88"/>
    </row>
    <row r="6" spans="1:7" ht="15.75" x14ac:dyDescent="0.25">
      <c r="A6" s="124" t="s">
        <v>314</v>
      </c>
      <c r="B6" s="224">
        <f>E6</f>
        <v>43800</v>
      </c>
      <c r="C6" s="224"/>
      <c r="E6" s="125">
        <v>43800</v>
      </c>
      <c r="F6" s="125">
        <v>43809</v>
      </c>
      <c r="G6" s="126">
        <v>43862</v>
      </c>
    </row>
    <row r="7" spans="1:7" x14ac:dyDescent="0.25">
      <c r="A7" s="89"/>
      <c r="E7" s="219" t="s">
        <v>366</v>
      </c>
      <c r="F7" s="220"/>
      <c r="G7" s="221"/>
    </row>
    <row r="8" spans="1:7" s="109" customFormat="1" ht="25.5" x14ac:dyDescent="0.25">
      <c r="A8" s="104" t="s">
        <v>25</v>
      </c>
      <c r="B8" s="108" t="s">
        <v>315</v>
      </c>
      <c r="C8" s="108" t="s">
        <v>316</v>
      </c>
      <c r="D8" s="108" t="s">
        <v>360</v>
      </c>
      <c r="E8" s="108" t="s">
        <v>367</v>
      </c>
      <c r="F8" s="108" t="s">
        <v>368</v>
      </c>
      <c r="G8" s="108" t="s">
        <v>369</v>
      </c>
    </row>
    <row r="9" spans="1:7" ht="38.25" x14ac:dyDescent="0.25">
      <c r="A9" s="95" t="s">
        <v>317</v>
      </c>
      <c r="B9" s="111" t="s">
        <v>318</v>
      </c>
      <c r="C9" s="111" t="s">
        <v>319</v>
      </c>
      <c r="D9" s="92" t="str">
        <f>IF(ISBLANK('Annex G.1'!C51),"Data Automatically Populated from Form G.1",('Annex G.1'!C51))</f>
        <v>&lt;&lt; Years &gt;&gt;</v>
      </c>
      <c r="E9" s="93" t="e">
        <f>VALUE(D9)</f>
        <v>#VALUE!</v>
      </c>
      <c r="F9" s="93" t="e">
        <f>E9</f>
        <v>#VALUE!</v>
      </c>
      <c r="G9" s="107" t="e">
        <f>E9</f>
        <v>#VALUE!</v>
      </c>
    </row>
    <row r="10" spans="1:7" ht="25.5" x14ac:dyDescent="0.25">
      <c r="A10" s="95" t="s">
        <v>320</v>
      </c>
      <c r="B10" s="111" t="s">
        <v>365</v>
      </c>
      <c r="C10" s="111" t="s">
        <v>321</v>
      </c>
      <c r="D10" s="92" t="str">
        <f>IF(ISBLANK('Annex G.1'!C52),"Data Automatically Populated from Form G.1",('Annex G.1'!C52))</f>
        <v>&lt;&lt; Years &gt;&gt;</v>
      </c>
      <c r="E10" s="93" t="e">
        <f>VALUE(D10)</f>
        <v>#VALUE!</v>
      </c>
      <c r="F10" s="93" t="e">
        <f>E10</f>
        <v>#VALUE!</v>
      </c>
      <c r="G10" s="107" t="e">
        <f>E10</f>
        <v>#VALUE!</v>
      </c>
    </row>
    <row r="11" spans="1:7" x14ac:dyDescent="0.25">
      <c r="A11" s="95" t="s">
        <v>322</v>
      </c>
      <c r="B11" s="111"/>
      <c r="C11" s="111"/>
      <c r="D11" s="216" t="str">
        <f>IF(ISBLANK('Annex G.1'!C43),"Data Automatically Populated from Form G.1",('Annex G.1'!C43))</f>
        <v>&lt;&lt; LiMO2 &gt;&gt;</v>
      </c>
      <c r="E11" s="217"/>
      <c r="F11" s="217"/>
      <c r="G11" s="218"/>
    </row>
    <row r="12" spans="1:7" x14ac:dyDescent="0.25">
      <c r="A12" s="95" t="s">
        <v>323</v>
      </c>
      <c r="B12" s="111"/>
      <c r="C12" s="111"/>
      <c r="D12" s="216" t="str">
        <f>IF(ISBLANK('Annex G.1'!D47),"Data Automatically Populated from Form G.1",('Annex G.1'!D47))</f>
        <v>&lt;&lt; Series, Parallel, etc. &gt;&gt;</v>
      </c>
      <c r="E12" s="217"/>
      <c r="F12" s="217"/>
      <c r="G12" s="218"/>
    </row>
    <row r="13" spans="1:7" x14ac:dyDescent="0.25">
      <c r="A13" s="95" t="s">
        <v>324</v>
      </c>
      <c r="B13" s="111"/>
      <c r="C13" s="111" t="s">
        <v>325</v>
      </c>
      <c r="D13" s="96" t="s">
        <v>363</v>
      </c>
      <c r="E13" s="117">
        <v>1.7</v>
      </c>
      <c r="F13" s="117">
        <v>1.7</v>
      </c>
      <c r="G13" s="118">
        <f t="shared" ref="G13:G15" si="0">F13</f>
        <v>1.7</v>
      </c>
    </row>
    <row r="14" spans="1:7" x14ac:dyDescent="0.25">
      <c r="A14" s="95" t="s">
        <v>326</v>
      </c>
      <c r="B14" s="111" t="s">
        <v>327</v>
      </c>
      <c r="C14" s="111" t="s">
        <v>325</v>
      </c>
      <c r="D14" s="96" t="s">
        <v>363</v>
      </c>
      <c r="E14" s="117">
        <v>1.7</v>
      </c>
      <c r="F14" s="117">
        <v>1.7</v>
      </c>
      <c r="G14" s="118">
        <f t="shared" si="0"/>
        <v>1.7</v>
      </c>
    </row>
    <row r="15" spans="1:7" ht="23.25" thickBot="1" x14ac:dyDescent="0.3">
      <c r="A15" s="44" t="s">
        <v>328</v>
      </c>
      <c r="B15" s="111" t="s">
        <v>329</v>
      </c>
      <c r="C15" s="111" t="s">
        <v>230</v>
      </c>
      <c r="D15" s="96" t="s">
        <v>363</v>
      </c>
      <c r="E15" s="117">
        <v>2</v>
      </c>
      <c r="F15" s="117">
        <v>2</v>
      </c>
      <c r="G15" s="118">
        <f t="shared" si="0"/>
        <v>2</v>
      </c>
    </row>
    <row r="16" spans="1:7" ht="27.75" x14ac:dyDescent="0.25">
      <c r="A16" s="97" t="s">
        <v>330</v>
      </c>
      <c r="B16" s="116" t="s">
        <v>331</v>
      </c>
      <c r="C16" s="112" t="s">
        <v>325</v>
      </c>
      <c r="D16" s="98"/>
      <c r="E16" s="99" t="e">
        <f>E14-(E14*(1-E15/100)^(E10+E9))</f>
        <v>#VALUE!</v>
      </c>
      <c r="F16" s="99" t="e">
        <f>F14-(F14*(1-F15/100)^(F10+F9))</f>
        <v>#VALUE!</v>
      </c>
      <c r="G16" s="100" t="e">
        <f>G14-(G14*(1-G15/100)^(G10+G9))</f>
        <v>#VALUE!</v>
      </c>
    </row>
    <row r="17" spans="1:7" x14ac:dyDescent="0.25">
      <c r="A17" s="95" t="s">
        <v>332</v>
      </c>
      <c r="B17" s="111" t="s">
        <v>333</v>
      </c>
      <c r="C17" s="111"/>
      <c r="D17" s="92" t="str">
        <f>IF(ISBLANK('Annex G.1'!C100),"Data from G.1",VALUE('Annex G.1'!C100)/D10)</f>
        <v>Data from G.1</v>
      </c>
      <c r="E17" s="119" t="e">
        <f>VALUE(D17)</f>
        <v>#VALUE!</v>
      </c>
      <c r="F17" s="119" t="e">
        <f>E17</f>
        <v>#VALUE!</v>
      </c>
      <c r="G17" s="118" t="e">
        <f>E17</f>
        <v>#VALUE!</v>
      </c>
    </row>
    <row r="18" spans="1:7" x14ac:dyDescent="0.25">
      <c r="A18" s="95" t="s">
        <v>334</v>
      </c>
      <c r="B18" s="111" t="s">
        <v>335</v>
      </c>
      <c r="C18" s="111" t="s">
        <v>336</v>
      </c>
      <c r="D18" s="96" t="s">
        <v>363</v>
      </c>
      <c r="E18" s="117">
        <v>85</v>
      </c>
      <c r="F18" s="117">
        <v>75.77</v>
      </c>
      <c r="G18" s="118">
        <f>F18</f>
        <v>75.77</v>
      </c>
    </row>
    <row r="19" spans="1:7" x14ac:dyDescent="0.25">
      <c r="A19" s="95" t="s">
        <v>337</v>
      </c>
      <c r="B19" s="111" t="s">
        <v>338</v>
      </c>
      <c r="C19" s="111" t="s">
        <v>339</v>
      </c>
      <c r="D19" s="92" t="str">
        <f>IF(ISBLANK('Annex G.1'!C99),"Data Automatically Populated from Form G.1",('Annex G.1'!C99))</f>
        <v>&lt;&lt; seconds &gt;&gt;</v>
      </c>
      <c r="E19" s="119" t="e">
        <f>VALUE(D19)</f>
        <v>#VALUE!</v>
      </c>
      <c r="F19" s="119" t="e">
        <f>E19</f>
        <v>#VALUE!</v>
      </c>
      <c r="G19" s="118" t="e">
        <f>E19</f>
        <v>#VALUE!</v>
      </c>
    </row>
    <row r="20" spans="1:7" ht="27" x14ac:dyDescent="0.25">
      <c r="A20" s="98" t="s">
        <v>340</v>
      </c>
      <c r="B20" s="102" t="s">
        <v>341</v>
      </c>
      <c r="C20" s="113" t="s">
        <v>342</v>
      </c>
      <c r="D20" s="98"/>
      <c r="E20" s="101" t="e">
        <f>E18*E19*E10*E17/3600</f>
        <v>#VALUE!</v>
      </c>
      <c r="F20" s="101" t="e">
        <f>F18*F19*F10*F17/3600</f>
        <v>#VALUE!</v>
      </c>
      <c r="G20" s="101" t="e">
        <f>G18*G17*G19*G10/3600</f>
        <v>#VALUE!</v>
      </c>
    </row>
    <row r="21" spans="1:7" x14ac:dyDescent="0.25">
      <c r="A21" s="95" t="s">
        <v>343</v>
      </c>
      <c r="B21" s="111" t="s">
        <v>344</v>
      </c>
      <c r="C21" s="111"/>
      <c r="D21" s="92" t="str">
        <f>IF(ISBLANK('Annex G.1'!D100),"Data from G.1",VALUE('Annex G.1'!D100)/D10)</f>
        <v>Data from G.1</v>
      </c>
      <c r="E21" s="119" t="e">
        <f>VALUE(D21)</f>
        <v>#VALUE!</v>
      </c>
      <c r="F21" s="119" t="e">
        <f>E21</f>
        <v>#VALUE!</v>
      </c>
      <c r="G21" s="118" t="e">
        <f>E21</f>
        <v>#VALUE!</v>
      </c>
    </row>
    <row r="22" spans="1:7" x14ac:dyDescent="0.25">
      <c r="A22" s="95" t="s">
        <v>345</v>
      </c>
      <c r="B22" s="111" t="s">
        <v>346</v>
      </c>
      <c r="C22" s="111" t="s">
        <v>336</v>
      </c>
      <c r="D22" s="96" t="s">
        <v>363</v>
      </c>
      <c r="E22" s="117">
        <v>28</v>
      </c>
      <c r="F22" s="117">
        <v>26.15</v>
      </c>
      <c r="G22" s="118">
        <f>F22</f>
        <v>26.15</v>
      </c>
    </row>
    <row r="23" spans="1:7" x14ac:dyDescent="0.25">
      <c r="A23" s="95" t="s">
        <v>347</v>
      </c>
      <c r="B23" s="111" t="s">
        <v>348</v>
      </c>
      <c r="C23" s="111" t="s">
        <v>339</v>
      </c>
      <c r="D23" s="92" t="s">
        <v>240</v>
      </c>
      <c r="E23" s="119" t="e">
        <f>VALUE(D23)</f>
        <v>#VALUE!</v>
      </c>
      <c r="F23" s="119" t="e">
        <f>E23</f>
        <v>#VALUE!</v>
      </c>
      <c r="G23" s="118" t="e">
        <f>E23</f>
        <v>#VALUE!</v>
      </c>
    </row>
    <row r="24" spans="1:7" ht="27" x14ac:dyDescent="0.25">
      <c r="A24" s="98" t="s">
        <v>349</v>
      </c>
      <c r="B24" s="102" t="s">
        <v>350</v>
      </c>
      <c r="C24" s="113" t="s">
        <v>342</v>
      </c>
      <c r="D24" s="98"/>
      <c r="E24" s="99" t="e">
        <f>E21*E22*E23/3600</f>
        <v>#VALUE!</v>
      </c>
      <c r="F24" s="102" t="e">
        <f>F21*F22*F23/3600</f>
        <v>#VALUE!</v>
      </c>
      <c r="G24" s="101" t="e">
        <f>G21*G22*G23/3600</f>
        <v>#VALUE!</v>
      </c>
    </row>
    <row r="25" spans="1:7" x14ac:dyDescent="0.25">
      <c r="A25" s="95" t="s">
        <v>351</v>
      </c>
      <c r="B25" s="111" t="s">
        <v>352</v>
      </c>
      <c r="C25" s="111" t="s">
        <v>336</v>
      </c>
      <c r="D25" s="96" t="s">
        <v>363</v>
      </c>
      <c r="E25" s="85">
        <v>3.0000000000000001E-6</v>
      </c>
      <c r="F25" s="85">
        <v>3.0000000000000001E-6</v>
      </c>
      <c r="G25" s="107">
        <f>F25</f>
        <v>3.0000000000000001E-6</v>
      </c>
    </row>
    <row r="26" spans="1:7" x14ac:dyDescent="0.25">
      <c r="A26" s="98" t="s">
        <v>353</v>
      </c>
      <c r="B26" s="102" t="s">
        <v>354</v>
      </c>
      <c r="C26" s="113" t="s">
        <v>342</v>
      </c>
      <c r="D26" s="98"/>
      <c r="E26" s="84">
        <v>3.234</v>
      </c>
      <c r="F26" s="94">
        <f>E26</f>
        <v>3.234</v>
      </c>
      <c r="G26" s="107">
        <f>E26</f>
        <v>3.234</v>
      </c>
    </row>
    <row r="27" spans="1:7" ht="27" x14ac:dyDescent="0.25">
      <c r="A27" s="98" t="s">
        <v>355</v>
      </c>
      <c r="B27" s="102" t="s">
        <v>356</v>
      </c>
      <c r="C27" s="113" t="s">
        <v>342</v>
      </c>
      <c r="D27" s="98"/>
      <c r="E27" s="102" t="e">
        <f>E25*E10*8760</f>
        <v>#VALUE!</v>
      </c>
      <c r="F27" s="102" t="e">
        <f>F25*F10*8760</f>
        <v>#VALUE!</v>
      </c>
      <c r="G27" s="102" t="e">
        <f>G25*G10*8760</f>
        <v>#VALUE!</v>
      </c>
    </row>
    <row r="28" spans="1:7" ht="27" x14ac:dyDescent="0.25">
      <c r="A28" s="103" t="s">
        <v>357</v>
      </c>
      <c r="B28" s="108" t="s">
        <v>358</v>
      </c>
      <c r="C28" s="114" t="s">
        <v>325</v>
      </c>
      <c r="D28" s="105" t="s">
        <v>363</v>
      </c>
      <c r="E28" s="106" t="e">
        <f>E16+1.65*(E20+E24+E27)/1000+E26/1000</f>
        <v>#VALUE!</v>
      </c>
      <c r="F28" s="106" t="e">
        <f>F16+1.65*(F20+F24+F27)/1000+F26/1000</f>
        <v>#VALUE!</v>
      </c>
      <c r="G28" s="106" t="e">
        <f>G16+1.65*(G20+G24+G27)/1000+G26/1000</f>
        <v>#VALUE!</v>
      </c>
    </row>
    <row r="29" spans="1:7" ht="15.75" x14ac:dyDescent="0.25">
      <c r="A29" s="90"/>
    </row>
    <row r="30" spans="1:7" ht="25.5" x14ac:dyDescent="0.25">
      <c r="A30" s="91" t="s">
        <v>359</v>
      </c>
      <c r="C30" s="115"/>
      <c r="D30" s="91"/>
    </row>
    <row r="33" spans="1:1" x14ac:dyDescent="0.25">
      <c r="A33" s="24" t="s">
        <v>487</v>
      </c>
    </row>
    <row r="34" spans="1:1" x14ac:dyDescent="0.25">
      <c r="A34" s="25" t="s">
        <v>155</v>
      </c>
    </row>
    <row r="35" spans="1:1" x14ac:dyDescent="0.25">
      <c r="A35" s="26" t="s">
        <v>158</v>
      </c>
    </row>
    <row r="36" spans="1:1" x14ac:dyDescent="0.25">
      <c r="A36" s="235" t="s">
        <v>485</v>
      </c>
    </row>
  </sheetData>
  <mergeCells count="7">
    <mergeCell ref="D12:G12"/>
    <mergeCell ref="E7:G7"/>
    <mergeCell ref="B5:C5"/>
    <mergeCell ref="B4:C4"/>
    <mergeCell ref="B3:C3"/>
    <mergeCell ref="B6:C6"/>
    <mergeCell ref="D11:G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0AC-73FB-4115-AD4E-4ED0707FEC0F}">
  <sheetPr>
    <tabColor theme="4" tint="-0.249977111117893"/>
  </sheetPr>
  <dimension ref="A1:F69"/>
  <sheetViews>
    <sheetView tabSelected="1" workbookViewId="0">
      <selection activeCell="E3" sqref="E3"/>
    </sheetView>
  </sheetViews>
  <sheetFormatPr defaultRowHeight="15" x14ac:dyDescent="0.25"/>
  <cols>
    <col min="1" max="1" width="20.5703125" customWidth="1"/>
    <col min="2" max="2" width="19.42578125" customWidth="1"/>
    <col min="3" max="3" width="49.5703125" customWidth="1"/>
    <col min="4" max="4" width="45.85546875" customWidth="1"/>
    <col min="5" max="5" width="44.7109375" customWidth="1"/>
    <col min="6" max="6" width="22.28515625" customWidth="1"/>
  </cols>
  <sheetData>
    <row r="1" spans="1:6" ht="20.25" x14ac:dyDescent="0.25">
      <c r="A1" s="123" t="s">
        <v>488</v>
      </c>
      <c r="B1" s="110"/>
      <c r="C1" s="110"/>
    </row>
    <row r="2" spans="1:6" x14ac:dyDescent="0.25">
      <c r="A2" s="86"/>
      <c r="B2" s="110"/>
      <c r="C2" s="110"/>
    </row>
    <row r="3" spans="1:6" ht="15.75" x14ac:dyDescent="0.25">
      <c r="A3" s="124" t="s">
        <v>311</v>
      </c>
      <c r="B3" s="223" t="s">
        <v>486</v>
      </c>
      <c r="C3" s="223"/>
    </row>
    <row r="4" spans="1:6" ht="15.75" x14ac:dyDescent="0.25">
      <c r="A4" s="124" t="s">
        <v>312</v>
      </c>
      <c r="B4" s="222" t="str">
        <f>IF(ISBLANK('Annex G.1'!C5),"Data Automatically Populated from Form G.1",('Annex G.1'!C5))</f>
        <v>&lt;&lt;Model&gt;&gt;</v>
      </c>
      <c r="C4" s="222"/>
    </row>
    <row r="5" spans="1:6" ht="15.75" x14ac:dyDescent="0.25">
      <c r="A5" s="124" t="s">
        <v>313</v>
      </c>
      <c r="B5" s="222" t="str">
        <f>IF(ISBLANK('Annex G.1'!C3),"Data Automatically Populated from Form G.1",('Annex G.1'!C3))</f>
        <v>&lt;&lt;Manufacturer Name&gt;&gt;</v>
      </c>
      <c r="C5" s="222"/>
    </row>
    <row r="7" spans="1:6" ht="25.5" x14ac:dyDescent="0.25">
      <c r="A7" s="108" t="s">
        <v>393</v>
      </c>
      <c r="B7" s="108" t="s">
        <v>394</v>
      </c>
      <c r="C7" s="108" t="s">
        <v>391</v>
      </c>
      <c r="D7" s="219" t="s">
        <v>392</v>
      </c>
      <c r="E7" s="220"/>
      <c r="F7" s="221"/>
    </row>
    <row r="8" spans="1:6" x14ac:dyDescent="0.25">
      <c r="A8" s="234" t="s">
        <v>481</v>
      </c>
      <c r="B8" s="230" t="s">
        <v>395</v>
      </c>
      <c r="C8" s="231" t="s">
        <v>396</v>
      </c>
      <c r="D8" s="18" t="s">
        <v>482</v>
      </c>
      <c r="E8" s="18" t="s">
        <v>483</v>
      </c>
      <c r="F8" s="18" t="s">
        <v>484</v>
      </c>
    </row>
    <row r="9" spans="1:6" x14ac:dyDescent="0.25">
      <c r="A9" s="234" t="s">
        <v>481</v>
      </c>
      <c r="B9" s="230">
        <v>6.2</v>
      </c>
      <c r="C9" s="231" t="s">
        <v>397</v>
      </c>
      <c r="D9" s="18" t="s">
        <v>482</v>
      </c>
      <c r="E9" s="18" t="s">
        <v>483</v>
      </c>
      <c r="F9" s="18" t="s">
        <v>484</v>
      </c>
    </row>
    <row r="10" spans="1:6" x14ac:dyDescent="0.25">
      <c r="A10" s="234" t="s">
        <v>481</v>
      </c>
      <c r="B10" s="230">
        <v>6.2</v>
      </c>
      <c r="C10" s="231" t="s">
        <v>398</v>
      </c>
      <c r="D10" s="18" t="s">
        <v>482</v>
      </c>
      <c r="E10" s="18" t="s">
        <v>483</v>
      </c>
      <c r="F10" s="18" t="s">
        <v>484</v>
      </c>
    </row>
    <row r="11" spans="1:6" x14ac:dyDescent="0.25">
      <c r="A11" s="234" t="s">
        <v>481</v>
      </c>
      <c r="B11" s="230">
        <v>6.2</v>
      </c>
      <c r="C11" s="231" t="s">
        <v>399</v>
      </c>
      <c r="D11" s="18" t="s">
        <v>482</v>
      </c>
      <c r="E11" s="18" t="s">
        <v>483</v>
      </c>
      <c r="F11" s="18" t="s">
        <v>484</v>
      </c>
    </row>
    <row r="12" spans="1:6" x14ac:dyDescent="0.25">
      <c r="A12" s="234" t="s">
        <v>481</v>
      </c>
      <c r="B12" s="230" t="s">
        <v>400</v>
      </c>
      <c r="C12" s="231" t="s">
        <v>401</v>
      </c>
      <c r="D12" s="18" t="s">
        <v>482</v>
      </c>
      <c r="E12" s="18" t="s">
        <v>483</v>
      </c>
      <c r="F12" s="18" t="s">
        <v>484</v>
      </c>
    </row>
    <row r="13" spans="1:6" x14ac:dyDescent="0.25">
      <c r="A13" s="234" t="s">
        <v>481</v>
      </c>
      <c r="B13" s="230" t="s">
        <v>402</v>
      </c>
      <c r="C13" s="231" t="s">
        <v>403</v>
      </c>
      <c r="D13" s="18" t="s">
        <v>482</v>
      </c>
      <c r="E13" s="18" t="s">
        <v>483</v>
      </c>
      <c r="F13" s="18" t="s">
        <v>484</v>
      </c>
    </row>
    <row r="14" spans="1:6" x14ac:dyDescent="0.25">
      <c r="A14" s="234" t="s">
        <v>481</v>
      </c>
      <c r="B14" s="230" t="s">
        <v>404</v>
      </c>
      <c r="C14" s="231" t="s">
        <v>405</v>
      </c>
      <c r="D14" s="18" t="s">
        <v>482</v>
      </c>
      <c r="E14" s="18" t="s">
        <v>483</v>
      </c>
      <c r="F14" s="18" t="s">
        <v>484</v>
      </c>
    </row>
    <row r="15" spans="1:6" x14ac:dyDescent="0.25">
      <c r="A15" s="234" t="s">
        <v>481</v>
      </c>
      <c r="B15" s="230" t="s">
        <v>406</v>
      </c>
      <c r="C15" s="231" t="s">
        <v>407</v>
      </c>
      <c r="D15" s="18" t="s">
        <v>482</v>
      </c>
      <c r="E15" s="18" t="s">
        <v>483</v>
      </c>
      <c r="F15" s="18" t="s">
        <v>484</v>
      </c>
    </row>
    <row r="16" spans="1:6" x14ac:dyDescent="0.25">
      <c r="A16" s="234" t="s">
        <v>481</v>
      </c>
      <c r="B16" s="230" t="s">
        <v>408</v>
      </c>
      <c r="C16" s="231" t="s">
        <v>409</v>
      </c>
      <c r="D16" s="18" t="s">
        <v>482</v>
      </c>
      <c r="E16" s="18" t="s">
        <v>483</v>
      </c>
      <c r="F16" s="18" t="s">
        <v>484</v>
      </c>
    </row>
    <row r="17" spans="1:6" x14ac:dyDescent="0.25">
      <c r="A17" s="234" t="s">
        <v>481</v>
      </c>
      <c r="B17" s="230" t="s">
        <v>410</v>
      </c>
      <c r="C17" s="231" t="s">
        <v>411</v>
      </c>
      <c r="D17" s="18" t="s">
        <v>482</v>
      </c>
      <c r="E17" s="18" t="s">
        <v>483</v>
      </c>
      <c r="F17" s="18" t="s">
        <v>484</v>
      </c>
    </row>
    <row r="18" spans="1:6" x14ac:dyDescent="0.25">
      <c r="A18" s="234" t="s">
        <v>481</v>
      </c>
      <c r="B18" s="230" t="s">
        <v>412</v>
      </c>
      <c r="C18" s="231" t="s">
        <v>413</v>
      </c>
      <c r="D18" s="18" t="s">
        <v>482</v>
      </c>
      <c r="E18" s="18" t="s">
        <v>483</v>
      </c>
      <c r="F18" s="18" t="s">
        <v>484</v>
      </c>
    </row>
    <row r="19" spans="1:6" x14ac:dyDescent="0.25">
      <c r="A19" s="234" t="s">
        <v>481</v>
      </c>
      <c r="B19" s="230" t="s">
        <v>414</v>
      </c>
      <c r="C19" s="231" t="s">
        <v>415</v>
      </c>
      <c r="D19" s="18" t="s">
        <v>482</v>
      </c>
      <c r="E19" s="18" t="s">
        <v>483</v>
      </c>
      <c r="F19" s="18" t="s">
        <v>484</v>
      </c>
    </row>
    <row r="20" spans="1:6" x14ac:dyDescent="0.25">
      <c r="A20" s="234" t="s">
        <v>481</v>
      </c>
      <c r="B20" s="230" t="s">
        <v>414</v>
      </c>
      <c r="C20" s="231" t="s">
        <v>416</v>
      </c>
      <c r="D20" s="18" t="s">
        <v>482</v>
      </c>
      <c r="E20" s="18" t="s">
        <v>483</v>
      </c>
      <c r="F20" s="18" t="s">
        <v>484</v>
      </c>
    </row>
    <row r="21" spans="1:6" x14ac:dyDescent="0.25">
      <c r="A21" s="234" t="s">
        <v>481</v>
      </c>
      <c r="B21" s="230" t="s">
        <v>417</v>
      </c>
      <c r="C21" s="231" t="s">
        <v>418</v>
      </c>
      <c r="D21" s="18" t="s">
        <v>482</v>
      </c>
      <c r="E21" s="18" t="s">
        <v>483</v>
      </c>
      <c r="F21" s="18" t="s">
        <v>484</v>
      </c>
    </row>
    <row r="22" spans="1:6" x14ac:dyDescent="0.25">
      <c r="A22" s="234" t="s">
        <v>481</v>
      </c>
      <c r="B22" s="230" t="s">
        <v>419</v>
      </c>
      <c r="C22" s="231" t="s">
        <v>420</v>
      </c>
      <c r="D22" s="18" t="s">
        <v>482</v>
      </c>
      <c r="E22" s="18" t="s">
        <v>483</v>
      </c>
      <c r="F22" s="18" t="s">
        <v>484</v>
      </c>
    </row>
    <row r="23" spans="1:6" ht="22.5" x14ac:dyDescent="0.25">
      <c r="A23" s="234" t="s">
        <v>481</v>
      </c>
      <c r="B23" s="230" t="s">
        <v>421</v>
      </c>
      <c r="C23" s="231" t="s">
        <v>422</v>
      </c>
      <c r="D23" s="18" t="s">
        <v>482</v>
      </c>
      <c r="E23" s="18" t="s">
        <v>483</v>
      </c>
      <c r="F23" s="18" t="s">
        <v>484</v>
      </c>
    </row>
    <row r="24" spans="1:6" x14ac:dyDescent="0.25">
      <c r="A24" s="234" t="s">
        <v>481</v>
      </c>
      <c r="B24" s="230" t="s">
        <v>423</v>
      </c>
      <c r="C24" s="231" t="s">
        <v>424</v>
      </c>
      <c r="D24" s="18" t="s">
        <v>482</v>
      </c>
      <c r="E24" s="18" t="s">
        <v>483</v>
      </c>
      <c r="F24" s="18" t="s">
        <v>484</v>
      </c>
    </row>
    <row r="25" spans="1:6" x14ac:dyDescent="0.25">
      <c r="A25" s="234" t="s">
        <v>481</v>
      </c>
      <c r="B25" s="230" t="s">
        <v>425</v>
      </c>
      <c r="C25" s="231" t="s">
        <v>426</v>
      </c>
      <c r="D25" s="18" t="s">
        <v>482</v>
      </c>
      <c r="E25" s="18" t="s">
        <v>483</v>
      </c>
      <c r="F25" s="18" t="s">
        <v>484</v>
      </c>
    </row>
    <row r="26" spans="1:6" ht="33.75" x14ac:dyDescent="0.25">
      <c r="A26" s="234" t="s">
        <v>481</v>
      </c>
      <c r="B26" s="230" t="s">
        <v>427</v>
      </c>
      <c r="C26" s="231" t="s">
        <v>428</v>
      </c>
      <c r="D26" s="18" t="s">
        <v>482</v>
      </c>
      <c r="E26" s="18" t="s">
        <v>483</v>
      </c>
      <c r="F26" s="18" t="s">
        <v>484</v>
      </c>
    </row>
    <row r="27" spans="1:6" x14ac:dyDescent="0.25">
      <c r="A27" s="234" t="s">
        <v>481</v>
      </c>
      <c r="B27" s="230" t="s">
        <v>429</v>
      </c>
      <c r="C27" s="231" t="s">
        <v>430</v>
      </c>
      <c r="D27" s="18" t="s">
        <v>482</v>
      </c>
      <c r="E27" s="18" t="s">
        <v>483</v>
      </c>
      <c r="F27" s="18" t="s">
        <v>484</v>
      </c>
    </row>
    <row r="28" spans="1:6" x14ac:dyDescent="0.25">
      <c r="A28" s="234" t="s">
        <v>481</v>
      </c>
      <c r="B28" s="230" t="s">
        <v>431</v>
      </c>
      <c r="C28" s="231" t="s">
        <v>432</v>
      </c>
      <c r="D28" s="18" t="s">
        <v>482</v>
      </c>
      <c r="E28" s="18" t="s">
        <v>483</v>
      </c>
      <c r="F28" s="18" t="s">
        <v>484</v>
      </c>
    </row>
    <row r="29" spans="1:6" x14ac:dyDescent="0.25">
      <c r="A29" s="234" t="s">
        <v>481</v>
      </c>
      <c r="B29" s="230" t="s">
        <v>433</v>
      </c>
      <c r="C29" s="231" t="s">
        <v>434</v>
      </c>
      <c r="D29" s="18" t="s">
        <v>482</v>
      </c>
      <c r="E29" s="18" t="s">
        <v>483</v>
      </c>
      <c r="F29" s="18" t="s">
        <v>484</v>
      </c>
    </row>
    <row r="30" spans="1:6" x14ac:dyDescent="0.25">
      <c r="A30" s="234" t="s">
        <v>481</v>
      </c>
      <c r="B30" s="230" t="s">
        <v>435</v>
      </c>
      <c r="C30" s="231" t="s">
        <v>436</v>
      </c>
      <c r="D30" s="18" t="s">
        <v>482</v>
      </c>
      <c r="E30" s="18" t="s">
        <v>483</v>
      </c>
      <c r="F30" s="18" t="s">
        <v>484</v>
      </c>
    </row>
    <row r="31" spans="1:6" ht="22.5" x14ac:dyDescent="0.25">
      <c r="A31" s="234" t="s">
        <v>481</v>
      </c>
      <c r="B31" s="230" t="s">
        <v>437</v>
      </c>
      <c r="C31" s="231" t="s">
        <v>438</v>
      </c>
      <c r="D31" s="18" t="s">
        <v>482</v>
      </c>
      <c r="E31" s="18" t="s">
        <v>483</v>
      </c>
      <c r="F31" s="18" t="s">
        <v>484</v>
      </c>
    </row>
    <row r="32" spans="1:6" x14ac:dyDescent="0.25">
      <c r="A32" s="234" t="s">
        <v>481</v>
      </c>
      <c r="B32" s="230" t="s">
        <v>439</v>
      </c>
      <c r="C32" s="231" t="s">
        <v>440</v>
      </c>
      <c r="D32" s="18" t="s">
        <v>482</v>
      </c>
      <c r="E32" s="18" t="s">
        <v>483</v>
      </c>
      <c r="F32" s="18" t="s">
        <v>484</v>
      </c>
    </row>
    <row r="33" spans="1:6" x14ac:dyDescent="0.25">
      <c r="A33" s="234" t="s">
        <v>481</v>
      </c>
      <c r="B33" s="230" t="s">
        <v>441</v>
      </c>
      <c r="C33" s="231" t="s">
        <v>442</v>
      </c>
      <c r="D33" s="18" t="s">
        <v>482</v>
      </c>
      <c r="E33" s="18" t="s">
        <v>483</v>
      </c>
      <c r="F33" s="18" t="s">
        <v>484</v>
      </c>
    </row>
    <row r="34" spans="1:6" x14ac:dyDescent="0.25">
      <c r="A34" s="234" t="s">
        <v>481</v>
      </c>
      <c r="B34" s="230" t="s">
        <v>443</v>
      </c>
      <c r="C34" s="231" t="s">
        <v>444</v>
      </c>
      <c r="D34" s="18" t="s">
        <v>482</v>
      </c>
      <c r="E34" s="18" t="s">
        <v>483</v>
      </c>
      <c r="F34" s="18" t="s">
        <v>484</v>
      </c>
    </row>
    <row r="35" spans="1:6" x14ac:dyDescent="0.25">
      <c r="A35" s="234" t="s">
        <v>481</v>
      </c>
      <c r="B35" s="230" t="s">
        <v>445</v>
      </c>
      <c r="C35" s="231" t="s">
        <v>446</v>
      </c>
      <c r="D35" s="18" t="s">
        <v>482</v>
      </c>
      <c r="E35" s="18" t="s">
        <v>483</v>
      </c>
      <c r="F35" s="18" t="s">
        <v>484</v>
      </c>
    </row>
    <row r="36" spans="1:6" x14ac:dyDescent="0.25">
      <c r="A36" s="234" t="s">
        <v>481</v>
      </c>
      <c r="B36" s="230" t="s">
        <v>447</v>
      </c>
      <c r="C36" s="231" t="s">
        <v>448</v>
      </c>
      <c r="D36" s="18" t="s">
        <v>482</v>
      </c>
      <c r="E36" s="18" t="s">
        <v>483</v>
      </c>
      <c r="F36" s="18" t="s">
        <v>484</v>
      </c>
    </row>
    <row r="37" spans="1:6" ht="22.5" x14ac:dyDescent="0.25">
      <c r="A37" s="234" t="s">
        <v>481</v>
      </c>
      <c r="B37" s="230" t="s">
        <v>449</v>
      </c>
      <c r="C37" s="231" t="s">
        <v>450</v>
      </c>
      <c r="D37" s="18" t="s">
        <v>482</v>
      </c>
      <c r="E37" s="18" t="s">
        <v>483</v>
      </c>
      <c r="F37" s="18" t="s">
        <v>484</v>
      </c>
    </row>
    <row r="38" spans="1:6" x14ac:dyDescent="0.25">
      <c r="A38" s="234" t="s">
        <v>481</v>
      </c>
      <c r="B38" s="230" t="s">
        <v>451</v>
      </c>
      <c r="C38" s="231" t="s">
        <v>452</v>
      </c>
      <c r="D38" s="18" t="s">
        <v>482</v>
      </c>
      <c r="E38" s="18" t="s">
        <v>483</v>
      </c>
      <c r="F38" s="18" t="s">
        <v>484</v>
      </c>
    </row>
    <row r="39" spans="1:6" ht="22.5" x14ac:dyDescent="0.25">
      <c r="A39" s="234" t="s">
        <v>481</v>
      </c>
      <c r="B39" s="230" t="s">
        <v>453</v>
      </c>
      <c r="C39" s="231" t="s">
        <v>454</v>
      </c>
      <c r="D39" s="18" t="s">
        <v>482</v>
      </c>
      <c r="E39" s="18" t="s">
        <v>483</v>
      </c>
      <c r="F39" s="18" t="s">
        <v>484</v>
      </c>
    </row>
    <row r="40" spans="1:6" x14ac:dyDescent="0.25">
      <c r="A40" s="234" t="s">
        <v>481</v>
      </c>
      <c r="B40" s="230" t="s">
        <v>455</v>
      </c>
      <c r="C40" s="231" t="s">
        <v>456</v>
      </c>
      <c r="D40" s="18" t="s">
        <v>482</v>
      </c>
      <c r="E40" s="18" t="s">
        <v>483</v>
      </c>
      <c r="F40" s="18" t="s">
        <v>484</v>
      </c>
    </row>
    <row r="41" spans="1:6" ht="22.5" x14ac:dyDescent="0.25">
      <c r="A41" s="234" t="s">
        <v>481</v>
      </c>
      <c r="B41" s="230" t="s">
        <v>457</v>
      </c>
      <c r="C41" s="231" t="s">
        <v>458</v>
      </c>
      <c r="D41" s="18" t="s">
        <v>482</v>
      </c>
      <c r="E41" s="18" t="s">
        <v>483</v>
      </c>
      <c r="F41" s="18" t="s">
        <v>484</v>
      </c>
    </row>
    <row r="42" spans="1:6" x14ac:dyDescent="0.25">
      <c r="A42" s="234" t="s">
        <v>481</v>
      </c>
      <c r="B42" s="230" t="s">
        <v>459</v>
      </c>
      <c r="C42" s="231" t="s">
        <v>460</v>
      </c>
      <c r="D42" s="18" t="s">
        <v>482</v>
      </c>
      <c r="E42" s="18" t="s">
        <v>483</v>
      </c>
      <c r="F42" s="18" t="s">
        <v>484</v>
      </c>
    </row>
    <row r="43" spans="1:6" x14ac:dyDescent="0.25">
      <c r="A43" s="234" t="s">
        <v>481</v>
      </c>
      <c r="B43" s="230" t="s">
        <v>461</v>
      </c>
      <c r="C43" s="231" t="s">
        <v>462</v>
      </c>
      <c r="D43" s="18" t="s">
        <v>482</v>
      </c>
      <c r="E43" s="18" t="s">
        <v>483</v>
      </c>
      <c r="F43" s="18" t="s">
        <v>484</v>
      </c>
    </row>
    <row r="44" spans="1:6" x14ac:dyDescent="0.25">
      <c r="A44" s="234" t="s">
        <v>481</v>
      </c>
      <c r="B44" s="230" t="s">
        <v>463</v>
      </c>
      <c r="C44" s="231" t="s">
        <v>464</v>
      </c>
      <c r="D44" s="18" t="s">
        <v>482</v>
      </c>
      <c r="E44" s="18" t="s">
        <v>483</v>
      </c>
      <c r="F44" s="18" t="s">
        <v>484</v>
      </c>
    </row>
    <row r="45" spans="1:6" x14ac:dyDescent="0.25">
      <c r="A45" s="234" t="s">
        <v>481</v>
      </c>
      <c r="B45" s="230" t="s">
        <v>465</v>
      </c>
      <c r="C45" s="231" t="s">
        <v>466</v>
      </c>
      <c r="D45" s="18" t="s">
        <v>482</v>
      </c>
      <c r="E45" s="18" t="s">
        <v>483</v>
      </c>
      <c r="F45" s="18" t="s">
        <v>484</v>
      </c>
    </row>
    <row r="46" spans="1:6" x14ac:dyDescent="0.25">
      <c r="A46" s="234" t="s">
        <v>481</v>
      </c>
      <c r="B46" s="230" t="s">
        <v>467</v>
      </c>
      <c r="C46" s="231" t="s">
        <v>468</v>
      </c>
      <c r="D46" s="18" t="s">
        <v>482</v>
      </c>
      <c r="E46" s="18" t="s">
        <v>483</v>
      </c>
      <c r="F46" s="18" t="s">
        <v>484</v>
      </c>
    </row>
    <row r="47" spans="1:6" x14ac:dyDescent="0.25">
      <c r="A47" s="234" t="s">
        <v>481</v>
      </c>
      <c r="B47" s="230" t="s">
        <v>469</v>
      </c>
      <c r="C47" s="231" t="s">
        <v>470</v>
      </c>
      <c r="D47" s="18" t="s">
        <v>482</v>
      </c>
      <c r="E47" s="18" t="s">
        <v>483</v>
      </c>
      <c r="F47" s="18" t="s">
        <v>484</v>
      </c>
    </row>
    <row r="48" spans="1:6" ht="22.5" x14ac:dyDescent="0.25">
      <c r="A48" s="234" t="s">
        <v>481</v>
      </c>
      <c r="B48" s="230" t="s">
        <v>471</v>
      </c>
      <c r="C48" s="231" t="s">
        <v>472</v>
      </c>
      <c r="D48" s="18" t="s">
        <v>482</v>
      </c>
      <c r="E48" s="18" t="s">
        <v>483</v>
      </c>
      <c r="F48" s="18" t="s">
        <v>484</v>
      </c>
    </row>
    <row r="49" spans="1:6" x14ac:dyDescent="0.25">
      <c r="A49" s="234" t="s">
        <v>481</v>
      </c>
      <c r="B49" s="230" t="s">
        <v>473</v>
      </c>
      <c r="C49" s="231" t="s">
        <v>474</v>
      </c>
      <c r="D49" s="18" t="s">
        <v>482</v>
      </c>
      <c r="E49" s="18" t="s">
        <v>483</v>
      </c>
      <c r="F49" s="18" t="s">
        <v>484</v>
      </c>
    </row>
    <row r="50" spans="1:6" ht="22.5" x14ac:dyDescent="0.25">
      <c r="A50" s="234" t="s">
        <v>481</v>
      </c>
      <c r="B50" s="230" t="s">
        <v>475</v>
      </c>
      <c r="C50" s="231" t="s">
        <v>476</v>
      </c>
      <c r="D50" s="18" t="s">
        <v>482</v>
      </c>
      <c r="E50" s="18" t="s">
        <v>483</v>
      </c>
      <c r="F50" s="18" t="s">
        <v>484</v>
      </c>
    </row>
    <row r="51" spans="1:6" x14ac:dyDescent="0.25">
      <c r="A51" s="234" t="s">
        <v>481</v>
      </c>
      <c r="B51" s="230"/>
      <c r="C51" s="231" t="s">
        <v>477</v>
      </c>
      <c r="D51" s="18" t="s">
        <v>482</v>
      </c>
      <c r="E51" s="18" t="s">
        <v>483</v>
      </c>
      <c r="F51" s="18" t="s">
        <v>484</v>
      </c>
    </row>
    <row r="52" spans="1:6" x14ac:dyDescent="0.25">
      <c r="A52" s="233"/>
      <c r="B52" s="230"/>
      <c r="C52" s="231"/>
      <c r="D52" s="18"/>
      <c r="E52" s="18"/>
      <c r="F52" s="18"/>
    </row>
    <row r="53" spans="1:6" x14ac:dyDescent="0.25">
      <c r="A53" s="233"/>
      <c r="B53" s="230"/>
      <c r="C53" s="231"/>
      <c r="D53" s="18"/>
      <c r="E53" s="18"/>
      <c r="F53" s="18"/>
    </row>
    <row r="54" spans="1:6" x14ac:dyDescent="0.25">
      <c r="A54" s="233"/>
      <c r="B54" s="230"/>
      <c r="C54" s="231"/>
      <c r="D54" s="18"/>
      <c r="E54" s="18"/>
      <c r="F54" s="18"/>
    </row>
    <row r="55" spans="1:6" x14ac:dyDescent="0.25">
      <c r="A55" s="233"/>
      <c r="B55" s="230"/>
      <c r="C55" s="232"/>
      <c r="D55" s="18"/>
      <c r="E55" s="18"/>
      <c r="F55" s="18"/>
    </row>
    <row r="56" spans="1:6" x14ac:dyDescent="0.25">
      <c r="A56" s="233"/>
      <c r="B56" s="230"/>
      <c r="C56" s="232"/>
      <c r="D56" s="18"/>
      <c r="E56" s="18"/>
      <c r="F56" s="18"/>
    </row>
    <row r="57" spans="1:6" ht="15.75" thickBot="1" x14ac:dyDescent="0.3">
      <c r="B57" s="227"/>
      <c r="C57" s="226"/>
    </row>
    <row r="58" spans="1:6" s="1" customFormat="1" ht="15.75" customHeight="1" thickBot="1" x14ac:dyDescent="0.25">
      <c r="B58" s="7" t="s">
        <v>480</v>
      </c>
      <c r="C58" s="228" t="str">
        <f>B4</f>
        <v>&lt;&lt;Model&gt;&gt;</v>
      </c>
      <c r="D58" s="229"/>
    </row>
    <row r="59" spans="1:6" s="1" customFormat="1" ht="15.75" thickBot="1" x14ac:dyDescent="0.25">
      <c r="B59" s="7" t="s">
        <v>152</v>
      </c>
      <c r="C59" s="134" t="s">
        <v>302</v>
      </c>
      <c r="D59" s="135"/>
    </row>
    <row r="60" spans="1:6" s="1" customFormat="1" ht="15.75" thickBot="1" x14ac:dyDescent="0.25">
      <c r="B60" s="2" t="s">
        <v>153</v>
      </c>
      <c r="C60" s="134" t="s">
        <v>304</v>
      </c>
      <c r="D60" s="135"/>
    </row>
    <row r="61" spans="1:6" s="1" customFormat="1" ht="15.75" thickBot="1" x14ac:dyDescent="0.25">
      <c r="B61" s="2" t="s">
        <v>478</v>
      </c>
      <c r="C61" s="134" t="s">
        <v>479</v>
      </c>
      <c r="D61" s="135"/>
    </row>
    <row r="62" spans="1:6" s="1" customFormat="1" ht="45.75" thickBot="1" x14ac:dyDescent="0.25">
      <c r="B62" s="74" t="s">
        <v>116</v>
      </c>
      <c r="C62" s="134" t="s">
        <v>303</v>
      </c>
      <c r="D62" s="135"/>
    </row>
    <row r="63" spans="1:6" s="1" customFormat="1" ht="30.75" customHeight="1" x14ac:dyDescent="0.2">
      <c r="C63" s="60"/>
    </row>
    <row r="64" spans="1:6" s="1" customFormat="1" ht="30.75" customHeight="1" x14ac:dyDescent="0.25">
      <c r="B64" s="172" t="s">
        <v>253</v>
      </c>
      <c r="C64" s="172"/>
      <c r="D64" s="172"/>
    </row>
    <row r="65" spans="3:4" s="1" customFormat="1" x14ac:dyDescent="0.25">
      <c r="C65"/>
      <c r="D65"/>
    </row>
    <row r="66" spans="3:4" s="1" customFormat="1" x14ac:dyDescent="0.25">
      <c r="C66" s="24" t="s">
        <v>157</v>
      </c>
      <c r="D66"/>
    </row>
    <row r="67" spans="3:4" s="1" customFormat="1" x14ac:dyDescent="0.25">
      <c r="C67" s="25" t="s">
        <v>155</v>
      </c>
      <c r="D67"/>
    </row>
    <row r="68" spans="3:4" x14ac:dyDescent="0.25">
      <c r="C68" s="26" t="s">
        <v>158</v>
      </c>
    </row>
    <row r="69" spans="3:4" x14ac:dyDescent="0.25">
      <c r="C69" s="235" t="s">
        <v>485</v>
      </c>
    </row>
  </sheetData>
  <mergeCells count="10">
    <mergeCell ref="B64:D64"/>
    <mergeCell ref="C61:D61"/>
    <mergeCell ref="C58:D58"/>
    <mergeCell ref="D7:F7"/>
    <mergeCell ref="B3:C3"/>
    <mergeCell ref="B4:C4"/>
    <mergeCell ref="B5:C5"/>
    <mergeCell ref="C59:D59"/>
    <mergeCell ref="C60:D60"/>
    <mergeCell ref="C62:D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Annex G.1</vt:lpstr>
      <vt:lpstr>Annex G.2</vt:lpstr>
      <vt:lpstr>Annex H</vt:lpstr>
      <vt:lpstr>Annex I</vt:lpstr>
      <vt:lpstr>Annex L</vt:lpstr>
      <vt:lpstr>F-E.1</vt:lpstr>
      <vt:lpstr>F-E.2</vt:lpstr>
      <vt:lpstr>F-F.1</vt:lpstr>
      <vt:lpstr>'Annex G.1'!_ftn1</vt:lpstr>
      <vt:lpstr>'Annex G.1'!_ftnref1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2019-11-28T15:16:34Z</dcterms:modified>
</cp:coreProperties>
</file>