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ICS-SERVER2\Final Redirection\eharpell\My Documents\Working files\First Generation Beacons\"/>
    </mc:Choice>
  </mc:AlternateContent>
  <xr:revisionPtr revIDLastSave="0" documentId="13_ncr:1_{90D36C46-DC8A-41E3-BE99-88613A344F91}" xr6:coauthVersionLast="45" xr6:coauthVersionMax="45" xr10:uidLastSave="{00000000-0000-0000-0000-000000000000}"/>
  <bookViews>
    <workbookView xWindow="-120" yWindow="-120" windowWidth="38640" windowHeight="16440" tabRatio="843" activeTab="6" xr2:uid="{00000000-000D-0000-FFFF-FFFF00000000}"/>
  </bookViews>
  <sheets>
    <sheet name="Annex G.1" sheetId="27" r:id="rId1"/>
    <sheet name="Annex G.2" sheetId="28" r:id="rId2"/>
    <sheet name="Annex H" sheetId="30" r:id="rId3"/>
    <sheet name="Annex I" sheetId="32" r:id="rId4"/>
    <sheet name="Annex L" sheetId="31" r:id="rId5"/>
    <sheet name="F-E.1" sheetId="33" r:id="rId6"/>
    <sheet name="F-E.2" sheetId="34" r:id="rId7"/>
    <sheet name="F-F.1" sheetId="35" r:id="rId8"/>
  </sheets>
  <definedNames>
    <definedName name="_ftn1" localSheetId="0">'Annex G.1'!$D$18</definedName>
    <definedName name="_ftnref1" localSheetId="0">'Annex G.1'!$D$15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3" i="34" l="1"/>
  <c r="D21" i="34"/>
  <c r="B5" i="35" l="1"/>
  <c r="B4" i="35"/>
  <c r="C58" i="35" s="1"/>
  <c r="B6" i="34" l="1"/>
  <c r="G25" i="34" l="1"/>
  <c r="G22" i="34"/>
  <c r="G18" i="34"/>
  <c r="G26" i="34"/>
  <c r="F26" i="34"/>
  <c r="E21" i="34"/>
  <c r="D17" i="34"/>
  <c r="E17" i="34" s="1"/>
  <c r="E23" i="34"/>
  <c r="G23" i="34" s="1"/>
  <c r="D19" i="34"/>
  <c r="E19" i="34" s="1"/>
  <c r="G15" i="34"/>
  <c r="G14" i="34"/>
  <c r="G13" i="34"/>
  <c r="D12" i="34"/>
  <c r="D11" i="34"/>
  <c r="D10" i="34"/>
  <c r="E10" i="34" s="1"/>
  <c r="D9" i="34"/>
  <c r="E9" i="34" s="1"/>
  <c r="B4" i="34"/>
  <c r="B5" i="34"/>
  <c r="C3" i="30"/>
  <c r="F19" i="34" l="1"/>
  <c r="G19" i="34"/>
  <c r="F23" i="34"/>
  <c r="G21" i="34"/>
  <c r="F21" i="34"/>
  <c r="G17" i="34"/>
  <c r="F17" i="34"/>
  <c r="G24" i="34"/>
  <c r="E24" i="34"/>
  <c r="E27" i="34"/>
  <c r="G10" i="34"/>
  <c r="F10" i="34"/>
  <c r="G9" i="34"/>
  <c r="F9" i="34"/>
  <c r="E20" i="34"/>
  <c r="E16" i="34"/>
  <c r="F16" i="34" l="1"/>
  <c r="G16" i="34"/>
  <c r="F24" i="34"/>
  <c r="E28" i="34"/>
  <c r="F27" i="34"/>
  <c r="F20" i="34"/>
  <c r="G27" i="34"/>
  <c r="G20" i="34"/>
  <c r="F28" i="34" l="1"/>
  <c r="G28" i="34"/>
  <c r="C28" i="30" l="1"/>
  <c r="C20" i="30"/>
  <c r="C27" i="30"/>
  <c r="C23" i="30"/>
  <c r="C22" i="30"/>
  <c r="C19" i="30"/>
  <c r="C9" i="31" l="1"/>
  <c r="C8" i="31"/>
  <c r="C7" i="31"/>
  <c r="C6" i="31"/>
  <c r="C5" i="31"/>
  <c r="C4" i="31"/>
  <c r="C3" i="31"/>
  <c r="C9" i="32"/>
  <c r="C8" i="32"/>
  <c r="C7" i="32"/>
  <c r="C6" i="32"/>
  <c r="C5" i="32"/>
  <c r="C4" i="32"/>
  <c r="C3" i="32"/>
  <c r="C5" i="30"/>
  <c r="C4" i="30"/>
  <c r="C6" i="30"/>
  <c r="C7" i="30"/>
  <c r="C8" i="30"/>
  <c r="C9" i="30"/>
</calcChain>
</file>

<file path=xl/sharedStrings.xml><?xml version="1.0" encoding="utf-8"?>
<sst xmlns="http://schemas.openxmlformats.org/spreadsheetml/2006/main" count="847" uniqueCount="490">
  <si>
    <t>ELT(DT)</t>
  </si>
  <si>
    <t>Declaration</t>
  </si>
  <si>
    <t>Date</t>
  </si>
  <si>
    <t>Beacon Manufacturer</t>
  </si>
  <si>
    <t>Beacon Model Name</t>
  </si>
  <si>
    <t>Additional Beacon Model Names</t>
  </si>
  <si>
    <t>EPIRB Float Free</t>
  </si>
  <si>
    <t>Floating in water or on deck or in a safety raft</t>
  </si>
  <si>
    <t>EPIRB Non-Float Free (automatic and manual activation)</t>
  </si>
  <si>
    <t>EPIRB Non-Float Free (manual activation only)</t>
  </si>
  <si>
    <t>EPIRB Float Free with VDR</t>
  </si>
  <si>
    <t>PLB</t>
  </si>
  <si>
    <t>On ground and above ground</t>
  </si>
  <si>
    <t>On ground and above ground and floating in water</t>
  </si>
  <si>
    <t>ELT Survival</t>
  </si>
  <si>
    <t>ELT Auto Fixed</t>
  </si>
  <si>
    <t>Fixed ELT with aircraft external antenna</t>
  </si>
  <si>
    <t>ELT Auto Portable</t>
  </si>
  <si>
    <t>In aircraft with an external antenna</t>
  </si>
  <si>
    <t>On ground, above ground, or in a safety raft with an integrated antenna</t>
  </si>
  <si>
    <t>ELT Auto Deployable</t>
  </si>
  <si>
    <t xml:space="preserve">Deployable ELT with attached antenna </t>
  </si>
  <si>
    <t>Other (specify)</t>
  </si>
  <si>
    <t>Beacon Type</t>
  </si>
  <si>
    <t>Beacon Used While</t>
  </si>
  <si>
    <t>Characteristic</t>
  </si>
  <si>
    <t>Beacon power supply type (internal non-rechargeable, internal re-chargeable, external, combined, other)</t>
  </si>
  <si>
    <t>Battery cell chemistry</t>
  </si>
  <si>
    <t>Battery cell model name, cell size, number of cells in a battery pack, and details of the battery pack electrical configuration</t>
  </si>
  <si>
    <t>Battery cell manufacturer</t>
  </si>
  <si>
    <t>Battery pack manufacturer and part number</t>
  </si>
  <si>
    <t>Oscillator type (e.g. OCXO, MCXO, TCXO)</t>
  </si>
  <si>
    <t>Oscillator manufacturer</t>
  </si>
  <si>
    <t>Oscillator model name/ part number</t>
  </si>
  <si>
    <t>Oscillator satisfies long-term frequency stability requirements (Yes or No)</t>
  </si>
  <si>
    <t>Antenna type: Integral or Other  (e.g. External, Detachable – specify type)</t>
  </si>
  <si>
    <t>Antenna manufacturer</t>
  </si>
  <si>
    <t>Antenna cable assembly min/max RF- losses at 406 MHz, if applicable</t>
  </si>
  <si>
    <t>Navigation device type (Internal, External or None)</t>
  </si>
  <si>
    <t>Features in beacon that ensure erroneous position data is not encoded into the beacon message (Yes, No or N/A)</t>
  </si>
  <si>
    <t>Encoded position update interval value (range)</t>
  </si>
  <si>
    <t>For Internal Navigation Devices</t>
  </si>
  <si>
    <t>Geodetic reference system (WGS 84 or GTRF)</t>
  </si>
  <si>
    <t>Navigation device manufacturer</t>
  </si>
  <si>
    <t>Navigation device model name and part Number</t>
  </si>
  <si>
    <t>Internal navigation device antenna type(integrated, internal, external, passive/active) , manufacturer and model</t>
  </si>
  <si>
    <t>GNSS system supported (e.g. GPS, GLONASS, Galileo)</t>
  </si>
  <si>
    <t>For External Navigation Devices</t>
  </si>
  <si>
    <t>Data protocol for GNSS receiver to beacon interface</t>
  </si>
  <si>
    <t>Physical interface for beacon to navigation device</t>
  </si>
  <si>
    <t>Electrical interface for beacon to navigation device</t>
  </si>
  <si>
    <t>Part number of the external navigation interface device (if applicable)</t>
  </si>
  <si>
    <t>Navigation device model and manufacturer (if beacon designed to use specific devices)</t>
  </si>
  <si>
    <t>Navigation device capable of supporting global coverage  (Yes, No or N/A)</t>
  </si>
  <si>
    <t>GNSS receiver cold start forced at every beacon activation (Yes or No)</t>
  </si>
  <si>
    <t>Self-Test Mode Characteristics:</t>
  </si>
  <si>
    <t>Self-Test Mode</t>
  </si>
  <si>
    <t xml:space="preserve">Self-test/GNSS self-test mode  switch automatically returns to normal position when released (Yes or No) </t>
  </si>
  <si>
    <t>Self-test/ GNSS self-test activation can cause an operational mode transmission (Yes or No)</t>
  </si>
  <si>
    <t>The content of the encoded position data fields of the self-test message has default values</t>
  </si>
  <si>
    <t>N/A</t>
  </si>
  <si>
    <t>Performs an internal check and indicates that RF-power is being emitted at 406 MHz and 121.5 MHz, if beacon includes a 121.5 Hz homer (Yes or No)</t>
  </si>
  <si>
    <t>Self-test can be activated directly at beacon (Yes or No)</t>
  </si>
  <si>
    <t>List of Items checked by self-test</t>
  </si>
  <si>
    <t>Self-test/ GNSS self-test  406 MHz burst duration (440 or 520 ms)</t>
  </si>
  <si>
    <t>Self-test message length format flag in bit 25,    (“0” or “1”)</t>
  </si>
  <si>
    <t>Maximum duration of a self-test mode, sec</t>
  </si>
  <si>
    <t>Distinct indication of self-test start (Yes or No)</t>
  </si>
  <si>
    <t>Distinct indication of insufficient battery capacity (Yes or No)</t>
  </si>
  <si>
    <t>Automatic termination of self-test mode immediately after completion of the self-test cycle (Yes or No)</t>
  </si>
  <si>
    <t>GNSS Self-test results in transmission of a single burst, irrespectively of the test result (Yes or No)</t>
  </si>
  <si>
    <t>List all methods of Self-test mode and GNSS Self-test modes activation. Provide details on a separate sheet to describe</t>
  </si>
  <si>
    <t>Message Coding Protocols</t>
  </si>
  <si>
    <t>Maritime with MMSI</t>
  </si>
  <si>
    <t xml:space="preserve">Maritime with Radio Call Sign </t>
  </si>
  <si>
    <t xml:space="preserve">EPIRB Float Free with Serial Number </t>
  </si>
  <si>
    <t xml:space="preserve">EPIRB Non Float Free with Serial Number </t>
  </si>
  <si>
    <t xml:space="preserve">Radio Call Sign </t>
  </si>
  <si>
    <t>Aviation</t>
  </si>
  <si>
    <t xml:space="preserve">ELT with Serial Number </t>
  </si>
  <si>
    <t>ELT with Aircraft Operator and Serial Number</t>
  </si>
  <si>
    <t>ELT with Aircraft 24-bit Address</t>
  </si>
  <si>
    <t>PLB with Serial Number</t>
  </si>
  <si>
    <t>National (Short Message Format)</t>
  </si>
  <si>
    <t>National (Long Message Format)</t>
  </si>
  <si>
    <t>EPIRB with MMSI</t>
  </si>
  <si>
    <t>EPIRB with Serial Number</t>
  </si>
  <si>
    <t xml:space="preserve">ELT with 24-bit Address </t>
  </si>
  <si>
    <t xml:space="preserve">ELT with Aircraft Operator Designator </t>
  </si>
  <si>
    <t>National Location: EPIRB</t>
  </si>
  <si>
    <t>National Location: ELT</t>
  </si>
  <si>
    <t>National Location: PLB</t>
  </si>
  <si>
    <t>EPIRB</t>
  </si>
  <si>
    <t>ELT</t>
  </si>
  <si>
    <t>Protocol Option</t>
  </si>
  <si>
    <t>Optional GNSS Self-test Mode</t>
  </si>
  <si>
    <t>User Protocol</t>
  </si>
  <si>
    <t>Standard Location Protocol</t>
  </si>
  <si>
    <t>National Location Protocol</t>
  </si>
  <si>
    <t>User Location Protocol</t>
  </si>
  <si>
    <t>Declared Value</t>
  </si>
  <si>
    <t>homer transmitter(s) duty cycle</t>
  </si>
  <si>
    <t>duty cycle of homer swept tone</t>
  </si>
  <si>
    <t>Beacon includes a high intensity flashing light (e.g. Strobe)</t>
  </si>
  <si>
    <t>- flash rate</t>
  </si>
  <si>
    <t>Other Declarations</t>
  </si>
  <si>
    <t>Beacon transmission repetition period satisfies C/S T.001 requirement that two beacon’s repetition periods are not synchronised closer than a few seconds over 5 minute period, and the time intervals between transmissions are randomly distributed on the interval 47.5 to 52.5 seconds (Yes or No)</t>
  </si>
  <si>
    <t>Other ancillary devices (e.g. voice transceiver, remote control, external audio and light indicators, external activation device).  List details on a separate sheet if insufficient space to describe.</t>
  </si>
  <si>
    <t>Beacon includes automatic activation mechanism (Yes or No). Specify type of automatic beacon activation mechanism</t>
  </si>
  <si>
    <t>Beacon model hardware part number (P/N) and version</t>
  </si>
  <si>
    <t>Beacon model printed circuit board P/N and version</t>
  </si>
  <si>
    <t>Beacon Manufacturer Point of Contact (POC) for this Type Approval application:</t>
  </si>
  <si>
    <t>Name and Job Title:</t>
  </si>
  <si>
    <t>Phone:</t>
  </si>
  <si>
    <t>E-mail:</t>
  </si>
  <si>
    <t xml:space="preserve">Beacon includes features and functions not listed above, related or non-related to 406 MHz (Yes or No). List features and use a separate sheet if insufficient space   </t>
  </si>
  <si>
    <t>(Name, Position and Signature of Beacon Manufacturer Representative)</t>
  </si>
  <si>
    <t>G.2 - Information Provided by the Cospas-Sarsat Accepted Test Facility</t>
  </si>
  <si>
    <t>Name and Location of Beacon Test Facility</t>
  </si>
  <si>
    <t>Date of Submission for Testing</t>
  </si>
  <si>
    <t>Applicable C/S Standards</t>
  </si>
  <si>
    <t>Document</t>
  </si>
  <si>
    <t>Issue/Revision</t>
  </si>
  <si>
    <t>Non-compliances and/or deviations from standard test procedures</t>
  </si>
  <si>
    <t>We confirm that the above tests will be performed as appropriate to ensure that the complete beacon satisfies Cospas-Sarsat requirements, as demonstrated by the test unit submitted for type approval.</t>
  </si>
  <si>
    <t>We agree to keep the test result sheet of every production beacon for inspection by Cospas-Sarsat, if required, for a minimum of 10 years.</t>
  </si>
  <si>
    <t>We confirm that Cospas-Sarsat representative(s) have the right to visit our premises to witness the production and testing process of the above-mentioned beacons.  We understand that the cost related to the visit is to be borne by Cospas-Sarsat.</t>
  </si>
  <si>
    <t>We also accept that, upon official notification of Cospas-Sarsat, we may be required to re-submit a unit of the above beacon model selected by Cospas-Sarsat for the testing of parameters chosen at Cospas-Sarsat discretion at a Cospas-Sarsat accepted test facility selected by the Cospas-Sarsat.  We understand that the cost of the testing shall be borne by Cospas-Sarsat.</t>
  </si>
  <si>
    <t>We understand that the Cospas-Sarsat Type Approval Certificate is subject to revocation should the beacon type for which it was issued, or its modifications, cease to meet the Cospas-Sarsat specifications, or Cospas-Sarsat has determined that this quality assurance plan is not implemented in a satisfactory manner.</t>
  </si>
  <si>
    <t>Hardware Part Number (and Revision)</t>
  </si>
  <si>
    <t>Firmware Part Number (and Revision)</t>
  </si>
  <si>
    <t>Software Part Number (and Revision)</t>
  </si>
  <si>
    <t>Homing transmitter:</t>
  </si>
  <si>
    <t>Significant change to circuit design:</t>
  </si>
  <si>
    <t>Internal navigation device:</t>
  </si>
  <si>
    <t>having Cospas-Sarsat Type Approval Certificate Number:</t>
  </si>
  <si>
    <t>by Agent/Distributor:</t>
  </si>
  <si>
    <t>Beacon Manufacturer Address</t>
  </si>
  <si>
    <t>Additional Model Name:</t>
  </si>
  <si>
    <t>Additional Model Number:</t>
  </si>
  <si>
    <t>Agent Name:</t>
  </si>
  <si>
    <t>Agent Address:</t>
  </si>
  <si>
    <t>I certify that we have an agreement with this agent/distributor to market the above‑referenced 
406 MHz beacon, which we will manufacture and which will be identical to the 
Cospas-Sarsat type approved beacon, except for labelling.</t>
  </si>
  <si>
    <t>Agent Telephone:</t>
  </si>
  <si>
    <t>Agent Contact Name:</t>
  </si>
  <si>
    <t>Agent Contact Title:</t>
  </si>
  <si>
    <t>Agent fax:</t>
  </si>
  <si>
    <t>Agent email address:</t>
  </si>
  <si>
    <t>Beacon model firmware P/N, version, date of  issue/releases</t>
  </si>
  <si>
    <t>Beacon model software P/N, version, date of  issue/releases</t>
  </si>
  <si>
    <t xml:space="preserve">hereby informs Cospas-Sarsat that the above beacon </t>
  </si>
  <si>
    <t>will also be sold as:</t>
  </si>
  <si>
    <t>Dated(*)</t>
  </si>
  <si>
    <t>Signed(*)</t>
  </si>
  <si>
    <t xml:space="preserve">(*) The data on this form may be submitted electronically, but the submission must then be accompanied by the signed declaration as provided in Annex G of document C/S T.021, or by printing, signing, and scanning this form. </t>
  </si>
  <si>
    <t>Fixed Form Information</t>
  </si>
  <si>
    <t>Data Automatically Populated from Form G.1</t>
  </si>
  <si>
    <t>Data to be supplied by the Applicant</t>
  </si>
  <si>
    <t xml:space="preserve">Declaration Certification </t>
  </si>
  <si>
    <t>The Manufacturer of the Cospas-Sarsat Type Approved 406-MHz Distress Beacon indicated above:</t>
  </si>
  <si>
    <t>having Cospas-Sarsat Type Approval Certificate Number(s):</t>
  </si>
  <si>
    <t>hereby informs Cospas‑Sarsat of the following changes to production beacon:</t>
  </si>
  <si>
    <t>Planned Date of Change:</t>
  </si>
  <si>
    <t>Operating frequency:</t>
  </si>
  <si>
    <t>External navigation data interface:</t>
  </si>
  <si>
    <r>
      <rPr>
        <b/>
        <sz val="8"/>
        <color theme="1"/>
        <rFont val="Arial"/>
        <family val="2"/>
      </rPr>
      <t>Indicate Changed or Unchanged</t>
    </r>
    <r>
      <rPr>
        <sz val="8"/>
        <color theme="1"/>
        <rFont val="Arial"/>
        <family val="2"/>
      </rPr>
      <t xml:space="preserve"> (from the approved Model)</t>
    </r>
  </si>
  <si>
    <t>Unchanged</t>
  </si>
  <si>
    <t>&lt;&lt;TAC Number&gt;&gt;</t>
  </si>
  <si>
    <t>&lt;&lt; Date &gt;&gt;</t>
  </si>
  <si>
    <t>Specify if Changed</t>
  </si>
  <si>
    <t>&lt;&lt; Name, Position &gt;&gt;</t>
  </si>
  <si>
    <t>The Manufacturer of the Cospas-Sarsat Type Approved 406-MHz Distress Beacon indicated above,</t>
  </si>
  <si>
    <t xml:space="preserve">confirm that ALL PRODUCTION UNITS of these beacon model(s), will meet the 
Cospas-Sarsat specification and technical requirements in a similar manner to the units subjected to type approval testing.  </t>
  </si>
  <si>
    <t>To this effect all production units will be subjected to following tests at ambient temperature:</t>
  </si>
  <si>
    <t>Other Test(s):</t>
  </si>
  <si>
    <t>Authorized Test Facility Signatory</t>
  </si>
  <si>
    <t>(Name, Position and Signature of C/S Approved Test Facility Representative)</t>
  </si>
  <si>
    <t>&lt;&lt;Manufacturer Name&gt;&gt;</t>
  </si>
  <si>
    <t>&lt;&lt;Manufacturer Address&gt;&gt;</t>
  </si>
  <si>
    <t>&lt;&lt;Alternative Model Name(s)&gt;&gt;</t>
  </si>
  <si>
    <t>Operating temperature range</t>
  </si>
  <si>
    <t>Distress Tracking ELT with aircraft external antenna</t>
  </si>
  <si>
    <t>Operating frequency (406 MHz operating channel = 406.nnn)</t>
  </si>
  <si>
    <t>Tick Where Appropriate (X)</t>
  </si>
  <si>
    <r>
      <rPr>
        <sz val="8"/>
        <rFont val="Calibri"/>
        <family val="2"/>
        <scheme val="minor"/>
      </rPr>
      <t>Tmin =</t>
    </r>
    <r>
      <rPr>
        <sz val="8"/>
        <rFont val="Arial"/>
        <family val="2"/>
      </rPr>
      <t xml:space="preserve"> </t>
    </r>
    <r>
      <rPr>
        <sz val="8"/>
        <color rgb="FFFF0000"/>
        <rFont val="Arial"/>
        <family val="2"/>
      </rPr>
      <t>-nn</t>
    </r>
    <r>
      <rPr>
        <sz val="8"/>
        <rFont val="Arial"/>
        <family val="2"/>
      </rPr>
      <t xml:space="preserve"> </t>
    </r>
    <r>
      <rPr>
        <sz val="8"/>
        <rFont val="Calibri"/>
        <family val="2"/>
      </rPr>
      <t>°</t>
    </r>
    <r>
      <rPr>
        <sz val="8"/>
        <rFont val="Calibri"/>
        <family val="2"/>
        <scheme val="minor"/>
      </rPr>
      <t>C</t>
    </r>
  </si>
  <si>
    <r>
      <rPr>
        <sz val="8"/>
        <rFont val="Calibri"/>
        <family val="2"/>
        <scheme val="minor"/>
      </rPr>
      <t>Tmax=</t>
    </r>
    <r>
      <rPr>
        <sz val="8"/>
        <color rgb="FF006100"/>
        <rFont val="Calibri"/>
        <family val="2"/>
        <scheme val="minor"/>
      </rPr>
      <t xml:space="preserve"> </t>
    </r>
    <r>
      <rPr>
        <sz val="8"/>
        <color rgb="FFFF0000"/>
        <rFont val="Calibri"/>
        <family val="2"/>
        <scheme val="minor"/>
      </rPr>
      <t>nn</t>
    </r>
    <r>
      <rPr>
        <sz val="8"/>
        <rFont val="Calibri"/>
        <family val="2"/>
        <scheme val="minor"/>
      </rPr>
      <t xml:space="preserve"> °C</t>
    </r>
  </si>
  <si>
    <r>
      <rPr>
        <sz val="8"/>
        <rFont val="Calibri"/>
        <family val="2"/>
        <scheme val="minor"/>
      </rPr>
      <t>406.</t>
    </r>
    <r>
      <rPr>
        <sz val="8"/>
        <color rgb="FFFF0000"/>
        <rFont val="Calibri"/>
        <family val="2"/>
        <scheme val="minor"/>
      </rPr>
      <t xml:space="preserve">nnn </t>
    </r>
    <r>
      <rPr>
        <sz val="8"/>
        <rFont val="Calibri"/>
        <family val="2"/>
        <scheme val="minor"/>
      </rPr>
      <t>MHz</t>
    </r>
  </si>
  <si>
    <t>Is external power supply needed to energise the beacon or its ancillary devices in any of operational modes 
(N/A or Yes or No)</t>
  </si>
  <si>
    <t>years</t>
  </si>
  <si>
    <t>Antenna part name and part number (OEM, if applicable, and beacon manufacturer's)</t>
  </si>
  <si>
    <t>Beacon manufacturers declared maximum allowed cell shelf-life 
(from date of cell manufacture to date of battery pack installation in the beacon)</t>
  </si>
  <si>
    <t xml:space="preserve">Declared beacon battery replacement period 
(from date of installation in the beacon to expiry date marked on the beacon) </t>
  </si>
  <si>
    <t>minutes</t>
  </si>
  <si>
    <t>&lt;&lt; minutes [ to minutes ] &gt;&gt;</t>
  </si>
  <si>
    <t>Model Name:</t>
  </si>
  <si>
    <t>Part Number:</t>
  </si>
  <si>
    <t>Battery Pack Manufacturer Name:</t>
  </si>
  <si>
    <t>Battery Pack Part Number:</t>
  </si>
  <si>
    <t>Cell Model Name:</t>
  </si>
  <si>
    <t>Cell Size:</t>
  </si>
  <si>
    <t>Number of Cells in Battery Pack:</t>
  </si>
  <si>
    <t>Details of the battery pack electrical configuration:</t>
  </si>
  <si>
    <t>OEM Model Name:</t>
  </si>
  <si>
    <t>OEM Part Number:</t>
  </si>
  <si>
    <t>Beacon Manufacturer's Model Name:</t>
  </si>
  <si>
    <t>Beacon Manufacturer's Part Number:</t>
  </si>
  <si>
    <t>&lt;&lt; Antenna #1 &gt;&gt;,
&lt;&lt; Antenna #2 &gt;&gt;, etc.</t>
  </si>
  <si>
    <t>Minimum loss (dB):</t>
  </si>
  <si>
    <t>Maximum loss (dB):</t>
  </si>
  <si>
    <r>
      <rPr>
        <sz val="8"/>
        <rFont val="Calibri"/>
        <family val="2"/>
        <scheme val="minor"/>
      </rPr>
      <t>Tmin</t>
    </r>
    <r>
      <rPr>
        <sz val="8"/>
        <color rgb="FF006100"/>
        <rFont val="Calibri"/>
        <family val="2"/>
        <scheme val="minor"/>
      </rPr>
      <t xml:space="preserve"> </t>
    </r>
    <r>
      <rPr>
        <sz val="8"/>
        <color rgb="FF006100"/>
        <rFont val="Wingdings"/>
        <charset val="2"/>
      </rPr>
      <t>o</t>
    </r>
    <r>
      <rPr>
        <sz val="8"/>
        <color rgb="FF006100"/>
        <rFont val="Calibri"/>
        <family val="2"/>
        <scheme val="minor"/>
      </rPr>
      <t/>
    </r>
  </si>
  <si>
    <t>Activated by a  separate switch/ separate switch  position (Yes or No)</t>
  </si>
  <si>
    <t>Maximum recommended number of self-tests / GNSS self-tests during battery pack replacement period (as applicable)</t>
  </si>
  <si>
    <t>Results in transmission of a single self-test burst only, regardless of how long the self-test activation mechanism is applied (Yes or No)</t>
  </si>
  <si>
    <t>Indication of self-test results (Yes or No)</t>
  </si>
  <si>
    <t>Self-test results in transmission of  a signal other than at 406 MHz (Yes &amp; details or No)</t>
  </si>
  <si>
    <t>ELT(DT) Location Protocol</t>
  </si>
  <si>
    <t>Beacon includes a homer transmitter(s) (Yes or No)</t>
  </si>
  <si>
    <t>- homer transmitter(s) frequency and power</t>
  </si>
  <si>
    <t>Yes / No</t>
  </si>
  <si>
    <t>Frequency</t>
  </si>
  <si>
    <t>121.5 MHz</t>
  </si>
  <si>
    <t>243.0 MHz</t>
  </si>
  <si>
    <t>Power (dBm)</t>
  </si>
  <si>
    <t>AIS</t>
  </si>
  <si>
    <t>Other (MHz)</t>
  </si>
  <si>
    <t>Description:</t>
  </si>
  <si>
    <t>&lt;&lt; frequency &gt;&gt;</t>
  </si>
  <si>
    <t>&lt;&lt; Description &gt;&gt;</t>
  </si>
  <si>
    <t>&lt;&lt; Power &gt;&gt;</t>
  </si>
  <si>
    <t>&lt;&lt; Yes / No &gt;&gt;</t>
  </si>
  <si>
    <t>%</t>
  </si>
  <si>
    <t>&lt;&lt; duty cycle Homer #1 &gt;&gt;
&lt;&lt; duty cycle Homer #2 &gt;&gt;
etc.</t>
  </si>
  <si>
    <t>&lt;&lt; duty cycle homer swept tone &gt;&gt;</t>
  </si>
  <si>
    <t>cd</t>
  </si>
  <si>
    <t>&lt;&lt; flash intensity &gt;&gt;</t>
  </si>
  <si>
    <t>flashes per minute</t>
  </si>
  <si>
    <t>&lt;&lt; flash rate &gt;&gt;</t>
  </si>
  <si>
    <t>Yes / No :</t>
  </si>
  <si>
    <t>- light intensity</t>
  </si>
  <si>
    <t>&lt;&lt; Yes &amp; details / No &gt;&gt;</t>
  </si>
  <si>
    <t>&lt;&lt; seconds &gt;&gt;</t>
  </si>
  <si>
    <t>Self-test / GNSS self-test can be activated from beacon remote activation points (Yes &amp; details or No)</t>
  </si>
  <si>
    <t>&lt;&lt; Yes / No / N/A &gt;&gt;</t>
  </si>
  <si>
    <t xml:space="preserve">Known non-compliances with C/S T,001 requirements (Yes or No). 
If Yes, provide details (Submit C/S T.007 Section 5, part t, if applicable)   </t>
  </si>
  <si>
    <r>
      <t xml:space="preserve">&lt;&lt; </t>
    </r>
    <r>
      <rPr>
        <sz val="8"/>
        <rFont val="Calibri"/>
        <family val="2"/>
        <scheme val="minor"/>
      </rPr>
      <t>P/N</t>
    </r>
    <r>
      <rPr>
        <sz val="8"/>
        <color rgb="FF006100"/>
        <rFont val="Calibri"/>
        <family val="2"/>
        <scheme val="minor"/>
      </rPr>
      <t xml:space="preserve"> nnnn </t>
    </r>
    <r>
      <rPr>
        <sz val="8"/>
        <rFont val="Calibri"/>
        <family val="2"/>
        <scheme val="minor"/>
      </rPr>
      <t>Rev</t>
    </r>
    <r>
      <rPr>
        <sz val="8"/>
        <color rgb="FF006100"/>
        <rFont val="Calibri"/>
        <family val="2"/>
        <scheme val="minor"/>
      </rPr>
      <t xml:space="preserve"> ABC &gt;&gt;</t>
    </r>
  </si>
  <si>
    <t>&lt;&lt; Model Name &gt;&gt;</t>
  </si>
  <si>
    <t>&lt;&lt; Part Number &gt;&gt;</t>
  </si>
  <si>
    <t xml:space="preserve">Results of self-test / GNSS self-test are indicated by (provide details, e.g. Pass / Fail indicator light, strobe light, etc.) </t>
  </si>
  <si>
    <t>&lt;&lt; Series, Parallel, etc. &gt;&gt;</t>
  </si>
  <si>
    <t>G.1 - Beacon Manufacturer and Beacon Model</t>
  </si>
  <si>
    <t>G.1 - Beacon Type and Operational Configurations</t>
  </si>
  <si>
    <t>G.1 - Beacon Characteristics</t>
  </si>
  <si>
    <t>Temperature, at which minimum duration of continuous operation is expected 
(Submit C/S T.007 Section 5, part s, if applicable)</t>
  </si>
  <si>
    <t xml:space="preserve">(*) The data on this form may be submitted electronically, but the submission must then be accompanied by the signed declaration as provided in Annex G of document C/S T.007, or by printing, signing, and scanning this form. </t>
  </si>
  <si>
    <t>Changes of Beacon Manufacturer:</t>
  </si>
  <si>
    <t>&lt;&lt; New Manufacturer Name &gt;&gt;</t>
  </si>
  <si>
    <t>Proposed Additional Beacon Model Names:</t>
  </si>
  <si>
    <t>&lt;&lt; New Model Name &gt;&gt;</t>
  </si>
  <si>
    <t>Oscillator type and/or model:</t>
  </si>
  <si>
    <t>Other changes to frequency-generation</t>
  </si>
  <si>
    <t>Battery Pack or Battery Cell:</t>
  </si>
  <si>
    <t>Antenna type or Antenna Model(s):</t>
  </si>
  <si>
    <t>Beacon physical characteristics:</t>
  </si>
  <si>
    <t>Types and variants of message protocols:</t>
  </si>
  <si>
    <t>Other Changes:</t>
  </si>
  <si>
    <t xml:space="preserve">(*) The data on this form may be submitted electronically, but the submission must then be accompanied by the signed declaration as provided in Annex H of document C/S T.007, or by printing, signing, and scanning this form. </t>
  </si>
  <si>
    <t>Annex I - DESIGNATION OF ADDITIONAL NAMES OF A COSPAS-SARSAT TYPE APPROVED 406 MHZ BEACON MODEL</t>
  </si>
  <si>
    <t>- Digital message</t>
  </si>
  <si>
    <t>- Bit rate</t>
  </si>
  <si>
    <t>- Rise and fall times of the modulation waveform</t>
  </si>
  <si>
    <t>- Modulation Index (positive/negative)</t>
  </si>
  <si>
    <t>- Output power</t>
  </si>
  <si>
    <t>- Frequency stability (short, medium) 1)</t>
  </si>
  <si>
    <t>Note 1): Beacon manufacturer shall provide technical data on the beacon frequency generation to demonstrate that the frequency stability tests at ambient temperature are sufficient for ensuring that each production beacon will exhibit frequency stability performance similar to the beacon submitted for type approval over the complete operating temperature range. If such assurance of adequate performance over the complete operating temperature range cannot be deduced from the technical data provided and the frequency stability test results at ambient temperature, a thermal gradient test shall be performed on all production units.</t>
  </si>
  <si>
    <t>Note 2): For beacon models equipped with TCXOs, the beacon manufacturer shall provide an additional statement* as required by document C/S IP (TCXO) under the other test section of this form.</t>
  </si>
  <si>
    <t>* The statement shall contain the following “All TCXO devices from [TCXO manufacturer name], Part Number [P/N of TCXO] used for assembly of [beacon model] production beacons will be inspected to ensure that the factory test data sheets associated with those TCXO units demonstrate the following performances, when subjected to the temperature gradient test in accordance with C/S T.001:
- Maximum value of the MTS residual frequency variation does not exceed [value] ppb,
- Maximum and minimum values of MTS mean slope, at steady temperature conditions, do not exceed ± [value] ppb/min,
- Maximum and minimum values of MTS mean slope, at changing temperature conditions, do not exceed ± [value] ppb/min.”</t>
  </si>
  <si>
    <t xml:space="preserve">(*) The data on this form may be submitted electronically, but the submission must then be accompanied by the signed declaration as provided in Annex M of document C/S T.007, or by printing, signing, and scanning this form. </t>
  </si>
  <si>
    <t>Annex H - Change Notice Application</t>
  </si>
  <si>
    <t>&lt;&lt; TCXO Statement (if required)&gt;&gt;</t>
  </si>
  <si>
    <t>Annex L - Beacon Manufacturer Quality Assurance Plan</t>
  </si>
  <si>
    <r>
      <t xml:space="preserve"> </t>
    </r>
    <r>
      <rPr>
        <sz val="8"/>
        <rFont val="Calibri"/>
        <family val="2"/>
        <scheme val="minor"/>
      </rPr>
      <t xml:space="preserve">or Other ( </t>
    </r>
    <r>
      <rPr>
        <sz val="8"/>
        <color rgb="FFFF0000"/>
        <rFont val="Calibri"/>
        <family val="2"/>
        <scheme val="minor"/>
      </rPr>
      <t>nn</t>
    </r>
    <r>
      <rPr>
        <sz val="8"/>
        <rFont val="Calibri"/>
        <family val="2"/>
        <scheme val="minor"/>
      </rPr>
      <t xml:space="preserve"> °C)</t>
    </r>
  </si>
  <si>
    <t>Beacon Manufacturer's Address</t>
  </si>
  <si>
    <t>There were no non-compliances or deviations from the standard.</t>
  </si>
  <si>
    <t xml:space="preserve"> </t>
  </si>
  <si>
    <t>On ground, above ground, and on a personal floatation device*</t>
  </si>
  <si>
    <t>* Applicable only to PLBs with integral antennas operated while attached to personal flotation devices (e.g. lifejackets) where the PLB and its antenna are mounted on PFD in such a position, that, in the nominal mode of operation, they are kept above water.</t>
  </si>
  <si>
    <t xml:space="preserve">Manufacturer-declared Minimum Operating Lifetime*
* this value is specified by National Administrations or International Organisations </t>
  </si>
  <si>
    <t>Other hours, (specify)</t>
  </si>
  <si>
    <t>&lt;&lt; Specify &gt;&gt;</t>
  </si>
  <si>
    <t>Other hours</t>
  </si>
  <si>
    <t>Current (AC / DC):</t>
  </si>
  <si>
    <t>&lt;&lt; AC / DC  &gt;&gt;</t>
  </si>
  <si>
    <t>&lt;&lt; Nominal Voltage &gt;&gt;</t>
  </si>
  <si>
    <t>Nominal Maximum Voltage (V):</t>
  </si>
  <si>
    <t>Nominal Minimum Voltage (V):</t>
  </si>
  <si>
    <t>Nominal Voltage (V):</t>
  </si>
  <si>
    <t>&lt;&lt; Nominal Minimum Voltage &gt;&gt;</t>
  </si>
  <si>
    <t>&lt;&lt; Nominal Maximum Voltage &gt;&gt;</t>
  </si>
  <si>
    <t>Features in beacon that prevent degradation to 406 MHz signal or other beacon performances resulting from a failure of navigation device or failure to acquire position data (Yes, No, or N/A)</t>
  </si>
  <si>
    <t>&lt;&lt; minutes / n/a &gt;&gt;</t>
  </si>
  <si>
    <t>Beacon model multiple programmable options, except message coding protocols (Yes/No)</t>
  </si>
  <si>
    <t>If Yes, List all programmable options associated with this type-approval application:</t>
  </si>
  <si>
    <t xml:space="preserve"> &lt;&lt; Date &gt;&gt;</t>
  </si>
  <si>
    <t xml:space="preserve"> &lt;&lt; Name, Position of Signatory / Same as above &gt;&gt;</t>
  </si>
  <si>
    <t xml:space="preserve"> &lt;&lt; Signature &gt;&gt;</t>
  </si>
  <si>
    <t>C/S T.001</t>
  </si>
  <si>
    <t>C/S T.007</t>
  </si>
  <si>
    <t>External power supply parameters (AC/DC, nomiminal voltage, nominal minimum and nominal maximum voltage)</t>
  </si>
  <si>
    <t>Encoded position update capability (Yes, No, N/A) and</t>
  </si>
  <si>
    <r>
      <t>I hereby confirm that the 406 MHz beacon described above has been successfully tested in accordance with the Cospas-Sarsat 406 MHz Beacon Type Approval Standard (C/S T.007) and complies (unless otherwise noted below) with the Specification for Cospas-Sarsat 406 MHz Distress Beacons (C/S T.001) as demonstrated in this Workbook and demonstrated in the attached report</t>
    </r>
    <r>
      <rPr>
        <vertAlign val="superscript"/>
        <sz val="8"/>
        <color theme="1"/>
        <rFont val="Arial"/>
        <family val="2"/>
      </rPr>
      <t>*</t>
    </r>
    <r>
      <rPr>
        <sz val="8"/>
        <color theme="1"/>
        <rFont val="Arial"/>
        <family val="2"/>
      </rPr>
      <t>.
* If the test results do not indicate full compliance to the above standards, or deviations from the standard test procedures took place during type approval testing, the test laboratory shall modify this statement to identify discrepancies. A complete explanation of such discrepancies should be provided in the test report and the report references identified in this statement.</t>
    </r>
  </si>
  <si>
    <t>Table F-E.2: Pre-test Battery Discharge Calculations</t>
  </si>
  <si>
    <t>Case</t>
  </si>
  <si>
    <t>Beacon model</t>
  </si>
  <si>
    <t>Manufacturer</t>
  </si>
  <si>
    <t>Date of analysis</t>
  </si>
  <si>
    <t>Designation</t>
  </si>
  <si>
    <t>Units</t>
  </si>
  <si>
    <t>Beacon manufacturers declared maximum allowed cell shelf-life 
(from date of cell manufacture to date of battery pack installation 
in the beacon)</t>
  </si>
  <si>
    <r>
      <t>T</t>
    </r>
    <r>
      <rPr>
        <vertAlign val="subscript"/>
        <sz val="10"/>
        <color theme="1"/>
        <rFont val="Times New Roman"/>
        <family val="1"/>
      </rPr>
      <t>CS</t>
    </r>
    <r>
      <rPr>
        <sz val="10"/>
        <color theme="1"/>
        <rFont val="Times New Roman"/>
        <family val="1"/>
      </rPr>
      <t xml:space="preserve"> or TCS</t>
    </r>
  </si>
  <si>
    <t>Years</t>
  </si>
  <si>
    <t>Declared beacon battery replacement period
 (from date of installation in the beacon to expiry date marked on the beacon)</t>
  </si>
  <si>
    <t xml:space="preserve"> number of years</t>
  </si>
  <si>
    <t>Battery pack electrical configuration</t>
  </si>
  <si>
    <t>Cell model and cell chemistry</t>
  </si>
  <si>
    <t>Nominal cell capacity</t>
  </si>
  <si>
    <t>A-hrs</t>
  </si>
  <si>
    <t>Nominal battery pack capacity</t>
  </si>
  <si>
    <r>
      <t>C</t>
    </r>
    <r>
      <rPr>
        <vertAlign val="subscript"/>
        <sz val="10"/>
        <color indexed="8"/>
        <rFont val="Times New Roman"/>
        <family val="1"/>
      </rPr>
      <t>BN</t>
    </r>
  </si>
  <si>
    <t>Annual battery cell capacity loss (self-discharge) due to aging,  as specified by cell manufacturer at ambient temperature</t>
  </si>
  <si>
    <r>
      <t>L</t>
    </r>
    <r>
      <rPr>
        <vertAlign val="subscript"/>
        <sz val="10"/>
        <color indexed="8"/>
        <rFont val="Times New Roman"/>
        <family val="1"/>
      </rPr>
      <t>SDC</t>
    </r>
  </si>
  <si>
    <r>
      <t>Calculated battery pack capacity loss due to self-discharge:                     
L</t>
    </r>
    <r>
      <rPr>
        <vertAlign val="subscript"/>
        <sz val="10"/>
        <color indexed="8"/>
        <rFont val="Times New Roman"/>
        <family val="1"/>
      </rPr>
      <t>CBN</t>
    </r>
    <r>
      <rPr>
        <sz val="10"/>
        <color indexed="8"/>
        <rFont val="Times New Roman"/>
        <family val="1"/>
      </rPr>
      <t xml:space="preserve"> =C</t>
    </r>
    <r>
      <rPr>
        <vertAlign val="subscript"/>
        <sz val="10"/>
        <color indexed="8"/>
        <rFont val="Times New Roman"/>
        <family val="1"/>
      </rPr>
      <t>BN</t>
    </r>
    <r>
      <rPr>
        <sz val="10"/>
        <color indexed="8"/>
        <rFont val="Times New Roman"/>
        <family val="1"/>
      </rPr>
      <t xml:space="preserve">  - [C</t>
    </r>
    <r>
      <rPr>
        <vertAlign val="subscript"/>
        <sz val="10"/>
        <color indexed="8"/>
        <rFont val="Times New Roman"/>
        <family val="1"/>
      </rPr>
      <t>BN</t>
    </r>
    <r>
      <rPr>
        <sz val="10"/>
        <color indexed="8"/>
        <rFont val="Times New Roman"/>
        <family val="1"/>
      </rPr>
      <t xml:space="preserve"> *(1 - L</t>
    </r>
    <r>
      <rPr>
        <vertAlign val="subscript"/>
        <sz val="10"/>
        <color indexed="8"/>
        <rFont val="Times New Roman"/>
        <family val="1"/>
      </rPr>
      <t>SDC</t>
    </r>
    <r>
      <rPr>
        <sz val="10"/>
        <color indexed="8"/>
        <rFont val="Times New Roman"/>
        <family val="1"/>
      </rPr>
      <t xml:space="preserve"> /100) </t>
    </r>
    <r>
      <rPr>
        <vertAlign val="superscript"/>
        <sz val="10"/>
        <color indexed="8"/>
        <rFont val="Times New Roman"/>
        <family val="1"/>
      </rPr>
      <t>TBR+TCS</t>
    </r>
    <r>
      <rPr>
        <sz val="10"/>
        <color indexed="8"/>
        <rFont val="Times New Roman"/>
        <family val="1"/>
      </rPr>
      <t>]</t>
    </r>
  </si>
  <si>
    <r>
      <t>L</t>
    </r>
    <r>
      <rPr>
        <b/>
        <vertAlign val="subscript"/>
        <sz val="10"/>
        <color indexed="8"/>
        <rFont val="Times New Roman"/>
        <family val="1"/>
      </rPr>
      <t>CBN</t>
    </r>
  </si>
  <si>
    <t>Number of self-tests per year</t>
  </si>
  <si>
    <r>
      <t>N</t>
    </r>
    <r>
      <rPr>
        <vertAlign val="subscript"/>
        <sz val="10"/>
        <color indexed="8"/>
        <rFont val="Times New Roman"/>
        <family val="1"/>
      </rPr>
      <t>ST</t>
    </r>
  </si>
  <si>
    <t>Average battery current during a self-test</t>
  </si>
  <si>
    <r>
      <t>I</t>
    </r>
    <r>
      <rPr>
        <vertAlign val="subscript"/>
        <sz val="10"/>
        <color indexed="8"/>
        <rFont val="Times New Roman"/>
        <family val="1"/>
      </rPr>
      <t>ST</t>
    </r>
  </si>
  <si>
    <t>mA</t>
  </si>
  <si>
    <t xml:space="preserve">Maximum duration of a self-test </t>
  </si>
  <si>
    <r>
      <t>T</t>
    </r>
    <r>
      <rPr>
        <vertAlign val="subscript"/>
        <sz val="10"/>
        <color indexed="8"/>
        <rFont val="Times New Roman"/>
        <family val="1"/>
      </rPr>
      <t>ST</t>
    </r>
  </si>
  <si>
    <t>sec</t>
  </si>
  <si>
    <r>
      <t>Calculated battery pack capacity loss due to self-tests during battery replacement period: L</t>
    </r>
    <r>
      <rPr>
        <vertAlign val="subscript"/>
        <sz val="10"/>
        <color indexed="8"/>
        <rFont val="Times New Roman"/>
        <family val="1"/>
      </rPr>
      <t>ST</t>
    </r>
    <r>
      <rPr>
        <sz val="10"/>
        <color indexed="8"/>
        <rFont val="Times New Roman"/>
        <family val="1"/>
      </rPr>
      <t xml:space="preserve"> =  I</t>
    </r>
    <r>
      <rPr>
        <vertAlign val="subscript"/>
        <sz val="10"/>
        <color indexed="8"/>
        <rFont val="Times New Roman"/>
        <family val="1"/>
      </rPr>
      <t>ST</t>
    </r>
    <r>
      <rPr>
        <sz val="10"/>
        <color indexed="8"/>
        <rFont val="Times New Roman"/>
        <family val="1"/>
      </rPr>
      <t>*T</t>
    </r>
    <r>
      <rPr>
        <vertAlign val="subscript"/>
        <sz val="10"/>
        <color indexed="8"/>
        <rFont val="Times New Roman"/>
        <family val="1"/>
      </rPr>
      <t>ST</t>
    </r>
    <r>
      <rPr>
        <sz val="10"/>
        <color indexed="8"/>
        <rFont val="Times New Roman"/>
        <family val="1"/>
      </rPr>
      <t>*T</t>
    </r>
    <r>
      <rPr>
        <vertAlign val="subscript"/>
        <sz val="10"/>
        <color indexed="8"/>
        <rFont val="Times New Roman"/>
        <family val="1"/>
      </rPr>
      <t>BR</t>
    </r>
    <r>
      <rPr>
        <sz val="10"/>
        <color indexed="8"/>
        <rFont val="Times New Roman"/>
        <family val="1"/>
      </rPr>
      <t>*N</t>
    </r>
    <r>
      <rPr>
        <vertAlign val="subscript"/>
        <sz val="10"/>
        <color indexed="8"/>
        <rFont val="Times New Roman"/>
        <family val="1"/>
      </rPr>
      <t xml:space="preserve">ST </t>
    </r>
    <r>
      <rPr>
        <sz val="10"/>
        <color indexed="8"/>
        <rFont val="Times New Roman"/>
        <family val="1"/>
      </rPr>
      <t>/ 3600</t>
    </r>
  </si>
  <si>
    <r>
      <t>L</t>
    </r>
    <r>
      <rPr>
        <b/>
        <vertAlign val="subscript"/>
        <sz val="10"/>
        <color indexed="8"/>
        <rFont val="Times New Roman"/>
        <family val="1"/>
      </rPr>
      <t>ST</t>
    </r>
  </si>
  <si>
    <t>mA-hrs</t>
  </si>
  <si>
    <t xml:space="preserve">Maximum Number of GNSS self-tests  between battery replacements </t>
  </si>
  <si>
    <r>
      <t>N</t>
    </r>
    <r>
      <rPr>
        <vertAlign val="subscript"/>
        <sz val="10"/>
        <color indexed="8"/>
        <rFont val="Times New Roman"/>
        <family val="1"/>
      </rPr>
      <t>GST</t>
    </r>
  </si>
  <si>
    <t>Average battery current during a GNSS self-test of maximum duration</t>
  </si>
  <si>
    <r>
      <t>I</t>
    </r>
    <r>
      <rPr>
        <vertAlign val="subscript"/>
        <sz val="10"/>
        <color indexed="8"/>
        <rFont val="Times New Roman"/>
        <family val="1"/>
      </rPr>
      <t>GST</t>
    </r>
  </si>
  <si>
    <t xml:space="preserve">Maximum duration of a GNSS self-test </t>
  </si>
  <si>
    <r>
      <t>T</t>
    </r>
    <r>
      <rPr>
        <vertAlign val="subscript"/>
        <sz val="10"/>
        <color indexed="8"/>
        <rFont val="Times New Roman"/>
        <family val="1"/>
      </rPr>
      <t>GST</t>
    </r>
  </si>
  <si>
    <r>
      <t>Calculated battery pack capacity loss due to GNSS self-tests during battery replacement period: L</t>
    </r>
    <r>
      <rPr>
        <vertAlign val="subscript"/>
        <sz val="10"/>
        <color indexed="8"/>
        <rFont val="Times New Roman"/>
        <family val="1"/>
      </rPr>
      <t>GST</t>
    </r>
    <r>
      <rPr>
        <sz val="10"/>
        <color indexed="8"/>
        <rFont val="Times New Roman"/>
        <family val="1"/>
      </rPr>
      <t xml:space="preserve"> =  I</t>
    </r>
    <r>
      <rPr>
        <vertAlign val="subscript"/>
        <sz val="10"/>
        <color indexed="8"/>
        <rFont val="Times New Roman"/>
        <family val="1"/>
      </rPr>
      <t>GST</t>
    </r>
    <r>
      <rPr>
        <sz val="10"/>
        <color indexed="8"/>
        <rFont val="Times New Roman"/>
        <family val="1"/>
      </rPr>
      <t>*T</t>
    </r>
    <r>
      <rPr>
        <vertAlign val="subscript"/>
        <sz val="10"/>
        <color indexed="8"/>
        <rFont val="Times New Roman"/>
        <family val="1"/>
      </rPr>
      <t>GST</t>
    </r>
    <r>
      <rPr>
        <sz val="10"/>
        <color indexed="8"/>
        <rFont val="Times New Roman"/>
        <family val="1"/>
      </rPr>
      <t>*N</t>
    </r>
    <r>
      <rPr>
        <vertAlign val="subscript"/>
        <sz val="10"/>
        <color indexed="8"/>
        <rFont val="Times New Roman"/>
        <family val="1"/>
      </rPr>
      <t xml:space="preserve">GST </t>
    </r>
    <r>
      <rPr>
        <sz val="10"/>
        <color indexed="8"/>
        <rFont val="Times New Roman"/>
        <family val="1"/>
      </rPr>
      <t>/ 3600</t>
    </r>
  </si>
  <si>
    <r>
      <t>L</t>
    </r>
    <r>
      <rPr>
        <b/>
        <vertAlign val="subscript"/>
        <sz val="10"/>
        <color indexed="8"/>
        <rFont val="Times New Roman"/>
        <family val="1"/>
      </rPr>
      <t>GST</t>
    </r>
  </si>
  <si>
    <t>Average stand-by battery pack  current</t>
  </si>
  <si>
    <r>
      <t>I</t>
    </r>
    <r>
      <rPr>
        <vertAlign val="subscript"/>
        <sz val="10"/>
        <color indexed="8"/>
        <rFont val="Times New Roman"/>
        <family val="1"/>
      </rPr>
      <t>SB</t>
    </r>
  </si>
  <si>
    <t>Other capacity Losses</t>
  </si>
  <si>
    <r>
      <t>L</t>
    </r>
    <r>
      <rPr>
        <b/>
        <vertAlign val="subscript"/>
        <sz val="10"/>
        <color indexed="8"/>
        <rFont val="Times New Roman"/>
        <family val="1"/>
      </rPr>
      <t>OTH</t>
    </r>
  </si>
  <si>
    <r>
      <t>Battery pack capacity loss due to constant operation of circuitry prior to beacon activation: L</t>
    </r>
    <r>
      <rPr>
        <vertAlign val="subscript"/>
        <sz val="10"/>
        <color indexed="8"/>
        <rFont val="Times New Roman"/>
        <family val="1"/>
      </rPr>
      <t>ISB</t>
    </r>
    <r>
      <rPr>
        <sz val="10"/>
        <color indexed="8"/>
        <rFont val="Times New Roman"/>
        <family val="1"/>
      </rPr>
      <t xml:space="preserve"> =  I</t>
    </r>
    <r>
      <rPr>
        <vertAlign val="subscript"/>
        <sz val="10"/>
        <color indexed="8"/>
        <rFont val="Times New Roman"/>
        <family val="1"/>
      </rPr>
      <t>SB</t>
    </r>
    <r>
      <rPr>
        <sz val="10"/>
        <color indexed="8"/>
        <rFont val="Times New Roman"/>
        <family val="1"/>
      </rPr>
      <t>*T</t>
    </r>
    <r>
      <rPr>
        <vertAlign val="subscript"/>
        <sz val="10"/>
        <color indexed="8"/>
        <rFont val="Times New Roman"/>
        <family val="1"/>
      </rPr>
      <t>BR</t>
    </r>
    <r>
      <rPr>
        <sz val="10"/>
        <color indexed="8"/>
        <rFont val="Times New Roman"/>
        <family val="1"/>
      </rPr>
      <t>*8760</t>
    </r>
  </si>
  <si>
    <r>
      <t>L</t>
    </r>
    <r>
      <rPr>
        <b/>
        <vertAlign val="subscript"/>
        <sz val="10"/>
        <color indexed="8"/>
        <rFont val="Times New Roman"/>
        <family val="1"/>
      </rPr>
      <t>ISB</t>
    </r>
  </si>
  <si>
    <r>
      <t>Calculated value of the battery pack pre-test discharge:                                
L</t>
    </r>
    <r>
      <rPr>
        <vertAlign val="subscript"/>
        <sz val="10"/>
        <color indexed="8"/>
        <rFont val="Times New Roman"/>
        <family val="1"/>
      </rPr>
      <t>CDC</t>
    </r>
    <r>
      <rPr>
        <sz val="10"/>
        <color indexed="8"/>
        <rFont val="Times New Roman"/>
        <family val="1"/>
      </rPr>
      <t xml:space="preserve">  =  L</t>
    </r>
    <r>
      <rPr>
        <vertAlign val="subscript"/>
        <sz val="10"/>
        <color indexed="8"/>
        <rFont val="Times New Roman"/>
        <family val="1"/>
      </rPr>
      <t>CBN</t>
    </r>
    <r>
      <rPr>
        <sz val="10"/>
        <color indexed="8"/>
        <rFont val="Times New Roman"/>
        <family val="1"/>
      </rPr>
      <t xml:space="preserve">  + 1.65*(L</t>
    </r>
    <r>
      <rPr>
        <vertAlign val="subscript"/>
        <sz val="10"/>
        <color indexed="8"/>
        <rFont val="Times New Roman"/>
        <family val="1"/>
      </rPr>
      <t>ST</t>
    </r>
    <r>
      <rPr>
        <sz val="10"/>
        <color indexed="8"/>
        <rFont val="Times New Roman"/>
        <family val="1"/>
      </rPr>
      <t xml:space="preserve"> + L</t>
    </r>
    <r>
      <rPr>
        <vertAlign val="subscript"/>
        <sz val="10"/>
        <color indexed="8"/>
        <rFont val="Times New Roman"/>
        <family val="1"/>
      </rPr>
      <t>GST</t>
    </r>
    <r>
      <rPr>
        <sz val="10"/>
        <color indexed="8"/>
        <rFont val="Times New Roman"/>
        <family val="1"/>
      </rPr>
      <t xml:space="preserve"> + L</t>
    </r>
    <r>
      <rPr>
        <vertAlign val="subscript"/>
        <sz val="10"/>
        <color indexed="8"/>
        <rFont val="Times New Roman"/>
        <family val="1"/>
      </rPr>
      <t>ISB</t>
    </r>
    <r>
      <rPr>
        <sz val="10"/>
        <color indexed="8"/>
        <rFont val="Times New Roman"/>
        <family val="1"/>
      </rPr>
      <t>)/1000 + L</t>
    </r>
    <r>
      <rPr>
        <vertAlign val="subscript"/>
        <sz val="10"/>
        <color indexed="8"/>
        <rFont val="Times New Roman"/>
        <family val="1"/>
      </rPr>
      <t>OTH</t>
    </r>
    <r>
      <rPr>
        <sz val="10"/>
        <color indexed="8"/>
        <rFont val="Times New Roman"/>
        <family val="1"/>
      </rPr>
      <t>/1000</t>
    </r>
  </si>
  <si>
    <r>
      <t>L</t>
    </r>
    <r>
      <rPr>
        <b/>
        <vertAlign val="subscript"/>
        <sz val="10"/>
        <color indexed="8"/>
        <rFont val="Times New Roman"/>
        <family val="1"/>
      </rPr>
      <t>CDC</t>
    </r>
  </si>
  <si>
    <t>Note 1: The worst case depletion in battery power due to current drawn that cannot be replicated during the lifetime test.</t>
  </si>
  <si>
    <t>Data from Application</t>
  </si>
  <si>
    <t>&lt;&lt;Model&gt;&gt;</t>
  </si>
  <si>
    <t>&lt;&lt; Years &gt;&gt;</t>
  </si>
  <si>
    <t>-</t>
  </si>
  <si>
    <t>&lt;&lt; LiMO2 &gt;&gt;</t>
  </si>
  <si>
    <r>
      <t>T</t>
    </r>
    <r>
      <rPr>
        <vertAlign val="subscript"/>
        <sz val="10"/>
        <color indexed="8"/>
        <rFont val="Times New Roman"/>
        <family val="1"/>
      </rPr>
      <t>BR</t>
    </r>
    <r>
      <rPr>
        <sz val="10"/>
        <color indexed="8"/>
        <rFont val="Times New Roman"/>
        <family val="1"/>
      </rPr>
      <t xml:space="preserve"> or TBR</t>
    </r>
  </si>
  <si>
    <t>Calculations</t>
  </si>
  <si>
    <t>Manufacturer's</t>
  </si>
  <si>
    <t>Test Lab</t>
  </si>
  <si>
    <t>CSS</t>
  </si>
  <si>
    <t>24 hours, or</t>
  </si>
  <si>
    <t>48 hours, or</t>
  </si>
  <si>
    <t>168 hours, or</t>
  </si>
  <si>
    <t>RLS Location Protocol
(TAC or NRN and Serial Number)</t>
  </si>
  <si>
    <t>RLS Location Protocol
(MMSI)</t>
  </si>
  <si>
    <t>- provides prevention against continuous operation of voice transmitter (Yes or No), and if Yes specify:</t>
  </si>
  <si>
    <t>If Yes, specify: (dBm)</t>
  </si>
  <si>
    <t>If Yes, specify: (MHz)</t>
  </si>
  <si>
    <t>Beacon includes a voice-transceiver (Yes or No), and if Yes specify:</t>
  </si>
  <si>
    <t>Voice transmitter nominal output power</t>
  </si>
  <si>
    <t>Voice transmitter operating frequencies</t>
  </si>
  <si>
    <t>&lt;&lt;dBm&gt;&gt;</t>
  </si>
  <si>
    <t>&lt;&lt;MHz&gt;&gt;</t>
  </si>
  <si>
    <t>- maximum continuous voice-transmission operation ("time-out timer")</t>
  </si>
  <si>
    <t>"Time-out timer" (minutes):</t>
  </si>
  <si>
    <t>- maximuim cumulative transmit-mode on-time (“On time”)</t>
  </si>
  <si>
    <t>On time (hours : minutes):</t>
  </si>
  <si>
    <t>&lt;&lt; hours &gt;&gt; : &lt;&lt;minutes&gt;&gt;</t>
  </si>
  <si>
    <t>Description of technical information item</t>
  </si>
  <si>
    <t>File name, title of document, page, section, where the item is located</t>
  </si>
  <si>
    <t xml:space="preserve">Tick (√ ) to indicate submission of items </t>
  </si>
  <si>
    <t>Applicable C/S T.007 requirement</t>
  </si>
  <si>
    <t>5(a)</t>
  </si>
  <si>
    <t>Type Approval Application Form (Annex G)</t>
  </si>
  <si>
    <t>Change Notice Form (Annex H)</t>
  </si>
  <si>
    <t>Description of Change(s)</t>
  </si>
  <si>
    <t>Statement on changes to beacon physical characteristics</t>
  </si>
  <si>
    <t>6.2, 4.8</t>
  </si>
  <si>
    <t xml:space="preserve">Report on Factory Testing </t>
  </si>
  <si>
    <t>5(m)</t>
  </si>
  <si>
    <t>The beacon Quality Assurance Plan (Annex L)</t>
  </si>
  <si>
    <t>5(b)</t>
  </si>
  <si>
    <t>Photos of the beacon in all operational configurations</t>
  </si>
  <si>
    <t>5(c)</t>
  </si>
  <si>
    <t>Pre-test discharge data and analysis, table F-E.2</t>
  </si>
  <si>
    <t>5(d)</t>
  </si>
  <si>
    <t>List, description  and analysis of operating modes, Table F-E.1</t>
  </si>
  <si>
    <t>5(e)</t>
  </si>
  <si>
    <t>Beacon operating instructions and/or other owner manuals</t>
  </si>
  <si>
    <t>5(f)</t>
  </si>
  <si>
    <t>Beacon marketing brochure (if available)</t>
  </si>
  <si>
    <t>5(g)</t>
  </si>
  <si>
    <t>Battery cells technical data sheet</t>
  </si>
  <si>
    <t>Electrical diagram of the battery pack</t>
  </si>
  <si>
    <t>5(h)</t>
  </si>
  <si>
    <t>Beacon markings and  labels</t>
  </si>
  <si>
    <t>5(i-i)</t>
  </si>
  <si>
    <t xml:space="preserve">Reference oscillator type and specification </t>
  </si>
  <si>
    <t>5(i-ii)</t>
  </si>
  <si>
    <t xml:space="preserve">Long-term frequency stability (LTS) and description of the frequency generation circuitry </t>
  </si>
  <si>
    <t>5(i-iii)</t>
  </si>
  <si>
    <t>Technical data sheet for TCXO/MCXO</t>
  </si>
  <si>
    <t>5(i-iv)</t>
  </si>
  <si>
    <t>Report on oscillator ageing characteristics</t>
  </si>
  <si>
    <t>5(i-v)</t>
  </si>
  <si>
    <t>Serial Number and temperature gradient test results (graph, summary and Excel file) for the TCXO unit installed in the test beacon from the TCXO manufacturer</t>
  </si>
  <si>
    <t>5(j-i)</t>
  </si>
  <si>
    <t>Design: protection against continuous transmission</t>
  </si>
  <si>
    <t>5(j-ii)</t>
  </si>
  <si>
    <t>Design: protection against repetitive self-test</t>
  </si>
  <si>
    <t>5(j-iii)</t>
  </si>
  <si>
    <t>Design: self-test default values</t>
  </si>
  <si>
    <t>5(j-iv)</t>
  </si>
  <si>
    <t xml:space="preserve">Design: protection against GNSS receiver faulty operation </t>
  </si>
  <si>
    <t>5(j-v)</t>
  </si>
  <si>
    <t>Statement and description on National-User protocol (long format) message encoding</t>
  </si>
  <si>
    <t>5(k)</t>
  </si>
  <si>
    <t>Matching network: statement, description and analysis</t>
  </si>
  <si>
    <t>5(l)</t>
  </si>
  <si>
    <t xml:space="preserve">Antenna cable type, minimum and maximum RF-losses </t>
  </si>
  <si>
    <t>5(n-i)</t>
  </si>
  <si>
    <t>Description of GNSS receiver operation cycle and its phases</t>
  </si>
  <si>
    <t>5(n-ii)</t>
  </si>
  <si>
    <t xml:space="preserve"> Battery current for GNSS receiver operation phases</t>
  </si>
  <si>
    <t>5(n-iii)</t>
  </si>
  <si>
    <t>Internal GNSS receiver and its antenna data sheets</t>
  </si>
  <si>
    <t>5(n-iv)</t>
  </si>
  <si>
    <t xml:space="preserve">Statement on the encoded position timings for declared protocol types, if applicable </t>
  </si>
  <si>
    <t>5(n-v)</t>
  </si>
  <si>
    <t>Description of the internal GNSS receiver cold start</t>
  </si>
  <si>
    <t>5(o-i)</t>
  </si>
  <si>
    <t>Specification and description of the interface with the external navigation device</t>
  </si>
  <si>
    <t>5(o-ii)</t>
  </si>
  <si>
    <t xml:space="preserve">External navigation interface: electrical diagrams </t>
  </si>
  <si>
    <t>5(p-i)</t>
  </si>
  <si>
    <t>External ancillary devices: technical data sheets, photos and description</t>
  </si>
  <si>
    <t>5(p-ii)</t>
  </si>
  <si>
    <t>External ancillary devices: details of electrical connections</t>
  </si>
  <si>
    <t>5(q)</t>
  </si>
  <si>
    <t>Description of differences between beacon model variants</t>
  </si>
  <si>
    <t>5(r)</t>
  </si>
  <si>
    <t>Check-list of technical information (Table F-F.1)</t>
  </si>
  <si>
    <t>5(s)</t>
  </si>
  <si>
    <t>Statement on the worst-case operating temperature, (if required)</t>
  </si>
  <si>
    <t>5(t)</t>
  </si>
  <si>
    <t>Statement on known non-compliances, (if required)</t>
  </si>
  <si>
    <t>5(u)</t>
  </si>
  <si>
    <t xml:space="preserve">Statement on power alignment for units submitted for TA testing </t>
  </si>
  <si>
    <t>5(v)</t>
  </si>
  <si>
    <t xml:space="preserve">Self-test indication of insufficient battery energy (Table F-E.5): technical information </t>
  </si>
  <si>
    <t>5(w)</t>
  </si>
  <si>
    <t>Multiple programmable options (list and description)</t>
  </si>
  <si>
    <t>5(x)</t>
  </si>
  <si>
    <t>External power supply (parameters for nominal, minimum and maximum voltage)</t>
  </si>
  <si>
    <t>Other technical material</t>
  </si>
  <si>
    <t>E-mail Address(*)</t>
  </si>
  <si>
    <t>&lt;&lt;email@address.com&gt;&gt;</t>
  </si>
  <si>
    <t>Beacon Model:</t>
  </si>
  <si>
    <t>&lt;&lt; √ or n/a &gt;&gt;</t>
  </si>
  <si>
    <t>&lt;&lt;filename&gt;&gt;</t>
  </si>
  <si>
    <t>&lt;&lt;title of document&gt;&gt;</t>
  </si>
  <si>
    <t>&lt;&lt;Page/Section Ref&gt;&gt;</t>
  </si>
  <si>
    <t xml:space="preserve">Added by Secretariat </t>
  </si>
  <si>
    <t>&lt;&lt; 2020-xx  &gt;&gt;</t>
  </si>
  <si>
    <t>Data to be supplied by the Applicant or Test Facility, as appropriate</t>
  </si>
  <si>
    <t xml:space="preserve">Table F-F.1: Check-List of Technical Data Provided by Beacon Manufacturer </t>
  </si>
  <si>
    <t>Issue 5, Revision 5</t>
  </si>
  <si>
    <t>May 2020</t>
  </si>
  <si>
    <t>Issue 4, Revision 6</t>
  </si>
  <si>
    <t>and substantiates these changes with the attached technical documentation and beacon test results (if applicable). I hereby confirm that with these changes the above 406 MHz beacon models are technically equivalent to the type approved beacon model and continue to meet the Cospas-Sarsat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</si>
</sst>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00"/>
    <numFmt numFmtId="166" formatCode="[$-F800]dddd\,\ mmmm\ dd\,\ yyyy"/>
  </numFmts>
  <fonts count="37" x14ac:knownFonts="1">
    <font>
      <sz val="11"/>
      <color theme="1"/>
      <name val="Calibri"/>
      <family val="2"/>
      <scheme val="minor"/>
    </font>
    <font>
      <sz val="8"/>
      <color theme="1"/>
      <name val="Arial"/>
      <family val="2"/>
    </font>
    <font>
      <sz val="8"/>
      <color theme="0"/>
      <name val="Arial"/>
      <family val="2"/>
    </font>
    <font>
      <sz val="8"/>
      <name val="Arial"/>
      <family val="2"/>
    </font>
    <font>
      <sz val="8"/>
      <color rgb="FFFF0000"/>
      <name val="Arial"/>
      <family val="2"/>
    </font>
    <font>
      <i/>
      <sz val="12"/>
      <color rgb="FFFF0000"/>
      <name val="Times New Roman"/>
      <family val="1"/>
    </font>
    <font>
      <i/>
      <sz val="10"/>
      <color rgb="FFFF0000"/>
      <name val="Times New Roman"/>
      <family val="1"/>
    </font>
    <font>
      <i/>
      <sz val="11"/>
      <color rgb="FFFF0000"/>
      <name val="Times New Roman"/>
      <family val="1"/>
    </font>
    <font>
      <sz val="11"/>
      <color rgb="FF006100"/>
      <name val="Calibri"/>
      <family val="2"/>
      <scheme val="minor"/>
    </font>
    <font>
      <i/>
      <sz val="12"/>
      <name val="Times New Roman"/>
      <family val="1"/>
    </font>
    <font>
      <sz val="8"/>
      <color rgb="FF006100"/>
      <name val="Calibri"/>
      <family val="2"/>
      <scheme val="minor"/>
    </font>
    <font>
      <sz val="8"/>
      <color theme="1"/>
      <name val="Calibri"/>
      <family val="2"/>
      <scheme val="minor"/>
    </font>
    <font>
      <b/>
      <sz val="8"/>
      <color theme="1"/>
      <name val="Arial"/>
      <family val="2"/>
    </font>
    <font>
      <sz val="8"/>
      <color rgb="FFFF0000"/>
      <name val="Calibri"/>
      <family val="2"/>
      <scheme val="minor"/>
    </font>
    <font>
      <sz val="8"/>
      <name val="Calibri"/>
      <family val="2"/>
    </font>
    <font>
      <sz val="8"/>
      <name val="Calibri"/>
      <family val="2"/>
      <scheme val="minor"/>
    </font>
    <font>
      <sz val="8"/>
      <color rgb="FF006100"/>
      <name val="Wingdings"/>
      <charset val="2"/>
    </font>
    <font>
      <vertAlign val="superscript"/>
      <sz val="8"/>
      <color theme="1"/>
      <name val="Arial"/>
      <family val="2"/>
    </font>
    <font>
      <sz val="11"/>
      <color rgb="FF9C5700"/>
      <name val="Calibri"/>
      <family val="2"/>
      <scheme val="minor"/>
    </font>
    <font>
      <b/>
      <sz val="11"/>
      <color theme="1"/>
      <name val="Calibri"/>
      <family val="2"/>
      <scheme val="minor"/>
    </font>
    <font>
      <b/>
      <i/>
      <sz val="11"/>
      <color theme="1"/>
      <name val="Calibri"/>
      <family val="2"/>
      <scheme val="minor"/>
    </font>
    <font>
      <i/>
      <sz val="10"/>
      <color theme="1"/>
      <name val="Times New Roman"/>
      <family val="1"/>
    </font>
    <font>
      <sz val="10"/>
      <color theme="1"/>
      <name val="Times New Roman"/>
      <family val="1"/>
    </font>
    <font>
      <vertAlign val="subscript"/>
      <sz val="10"/>
      <color theme="1"/>
      <name val="Times New Roman"/>
      <family val="1"/>
    </font>
    <font>
      <vertAlign val="subscript"/>
      <sz val="10"/>
      <color indexed="8"/>
      <name val="Times New Roman"/>
      <family val="1"/>
    </font>
    <font>
      <sz val="10"/>
      <color indexed="8"/>
      <name val="Times New Roman"/>
      <family val="1"/>
    </font>
    <font>
      <vertAlign val="superscript"/>
      <sz val="10"/>
      <color indexed="8"/>
      <name val="Times New Roman"/>
      <family val="1"/>
    </font>
    <font>
      <b/>
      <sz val="10"/>
      <color theme="1"/>
      <name val="Times New Roman"/>
      <family val="1"/>
    </font>
    <font>
      <b/>
      <vertAlign val="subscript"/>
      <sz val="10"/>
      <color indexed="8"/>
      <name val="Times New Roman"/>
      <family val="1"/>
    </font>
    <font>
      <b/>
      <sz val="10"/>
      <color rgb="FFFF0000"/>
      <name val="Times New Roman"/>
      <family val="1"/>
    </font>
    <font>
      <sz val="12"/>
      <color theme="1"/>
      <name val="Times New Roman"/>
      <family val="1"/>
    </font>
    <font>
      <b/>
      <sz val="8"/>
      <name val="Arial"/>
      <family val="2"/>
    </font>
    <font>
      <sz val="11"/>
      <name val="Calibri"/>
      <family val="2"/>
      <scheme val="minor"/>
    </font>
    <font>
      <b/>
      <sz val="16"/>
      <color theme="1"/>
      <name val="Times New Roman"/>
      <family val="1"/>
    </font>
    <font>
      <b/>
      <sz val="12"/>
      <color theme="1"/>
      <name val="Times New Roman"/>
      <family val="1"/>
    </font>
    <font>
      <sz val="9"/>
      <color theme="1"/>
      <name val="Times New Roman"/>
      <family val="1"/>
    </font>
    <font>
      <sz val="8"/>
      <color rgb="FF9C5700"/>
      <name val="Calibri"/>
      <family val="2"/>
      <scheme val="minor"/>
    </font>
  </fonts>
  <fills count="12">
    <fill>
      <patternFill patternType="none"/>
    </fill>
    <fill>
      <patternFill patternType="gray125"/>
    </fill>
    <fill>
      <patternFill patternType="solid">
        <fgColor theme="3" tint="0.59999389629810485"/>
        <bgColor indexed="64"/>
      </patternFill>
    </fill>
    <fill>
      <patternFill patternType="solid">
        <fgColor theme="4" tint="-0.499984740745262"/>
        <bgColor indexed="64"/>
      </patternFill>
    </fill>
    <fill>
      <patternFill patternType="solid">
        <fgColor theme="0" tint="-0.249977111117893"/>
        <bgColor indexed="64"/>
      </patternFill>
    </fill>
    <fill>
      <patternFill patternType="solid">
        <fgColor rgb="FFC6EFCE"/>
      </patternFill>
    </fill>
    <fill>
      <patternFill patternType="solid">
        <fgColor theme="1"/>
        <bgColor indexed="64"/>
      </patternFill>
    </fill>
    <fill>
      <patternFill patternType="solid">
        <fgColor theme="4" tint="0.79998168889431442"/>
        <bgColor indexed="64"/>
      </patternFill>
    </fill>
    <fill>
      <patternFill patternType="solid">
        <fgColor rgb="FFFFEB9C"/>
      </patternFill>
    </fill>
    <fill>
      <patternFill patternType="solid">
        <fgColor theme="4" tint="0.39997558519241921"/>
        <bgColor indexed="64"/>
      </patternFill>
    </fill>
    <fill>
      <patternFill patternType="solid">
        <fgColor rgb="FF0070C0"/>
        <bgColor indexed="64"/>
      </patternFill>
    </fill>
    <fill>
      <patternFill patternType="solid">
        <fgColor theme="0" tint="-0.14999847407452621"/>
        <bgColor indexed="64"/>
      </patternFill>
    </fill>
  </fills>
  <borders count="36">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right style="thin">
        <color auto="1"/>
      </right>
      <top style="thin">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bottom/>
      <diagonal/>
    </border>
    <border>
      <left/>
      <right/>
      <top style="medium">
        <color auto="1"/>
      </top>
      <bottom/>
      <diagonal/>
    </border>
    <border>
      <left/>
      <right style="thin">
        <color auto="1"/>
      </right>
      <top style="thin">
        <color auto="1"/>
      </top>
      <bottom/>
      <diagonal/>
    </border>
  </borders>
  <cellStyleXfs count="3">
    <xf numFmtId="0" fontId="0" fillId="0" borderId="0"/>
    <xf numFmtId="0" fontId="8" fillId="5" borderId="0" applyNumberFormat="0" applyBorder="0" applyAlignment="0" applyProtection="0"/>
    <xf numFmtId="0" fontId="18" fillId="8" borderId="0" applyNumberFormat="0" applyBorder="0" applyAlignment="0" applyProtection="0"/>
  </cellStyleXfs>
  <cellXfs count="236">
    <xf numFmtId="0" fontId="0" fillId="0" borderId="0" xfId="0"/>
    <xf numFmtId="49" fontId="1" fillId="0" borderId="0" xfId="0" applyNumberFormat="1" applyFont="1"/>
    <xf numFmtId="49" fontId="1" fillId="0" borderId="7" xfId="0" applyNumberFormat="1" applyFont="1" applyBorder="1"/>
    <xf numFmtId="49" fontId="1" fillId="2" borderId="2" xfId="0" applyNumberFormat="1" applyFont="1" applyFill="1" applyBorder="1"/>
    <xf numFmtId="49" fontId="3" fillId="2" borderId="5" xfId="0" applyNumberFormat="1" applyFont="1" applyFill="1" applyBorder="1" applyAlignment="1">
      <alignment horizontal="justify" vertical="center" wrapText="1"/>
    </xf>
    <xf numFmtId="49" fontId="3" fillId="2" borderId="2" xfId="0" applyNumberFormat="1" applyFont="1" applyFill="1" applyBorder="1" applyAlignment="1">
      <alignment horizontal="justify" vertical="center" wrapText="1"/>
    </xf>
    <xf numFmtId="0" fontId="3" fillId="2" borderId="5" xfId="0" applyFont="1" applyFill="1" applyBorder="1" applyAlignment="1">
      <alignment vertical="center" wrapText="1"/>
    </xf>
    <xf numFmtId="49" fontId="1" fillId="0" borderId="2" xfId="0" applyNumberFormat="1" applyFont="1" applyBorder="1"/>
    <xf numFmtId="49" fontId="1" fillId="2" borderId="1" xfId="0" applyNumberFormat="1" applyFont="1" applyFill="1" applyBorder="1" applyAlignment="1"/>
    <xf numFmtId="49" fontId="1" fillId="2" borderId="6" xfId="0" applyNumberFormat="1" applyFont="1" applyFill="1" applyBorder="1" applyAlignment="1"/>
    <xf numFmtId="0" fontId="3" fillId="0" borderId="0" xfId="0" applyFont="1" applyBorder="1" applyAlignment="1">
      <alignment horizontal="justify" vertical="center" wrapText="1"/>
    </xf>
    <xf numFmtId="49" fontId="1" fillId="0" borderId="0" xfId="0" applyNumberFormat="1" applyFont="1" applyBorder="1" applyAlignment="1">
      <alignment horizontal="center"/>
    </xf>
    <xf numFmtId="49" fontId="1" fillId="0" borderId="0" xfId="0" applyNumberFormat="1" applyFont="1" applyBorder="1"/>
    <xf numFmtId="49" fontId="1" fillId="0" borderId="12" xfId="0" applyNumberFormat="1" applyFont="1" applyBorder="1"/>
    <xf numFmtId="0" fontId="5" fillId="0" borderId="0" xfId="0" applyFont="1" applyAlignment="1">
      <alignment horizontal="justify" vertical="center"/>
    </xf>
    <xf numFmtId="0" fontId="6" fillId="0" borderId="0" xfId="0" applyFont="1" applyAlignment="1">
      <alignment horizontal="justify" vertical="center"/>
    </xf>
    <xf numFmtId="0" fontId="7" fillId="0" borderId="0" xfId="0" applyFont="1" applyAlignment="1">
      <alignment horizontal="justify" vertical="center"/>
    </xf>
    <xf numFmtId="0" fontId="7" fillId="0" borderId="0" xfId="0" applyFont="1"/>
    <xf numFmtId="0" fontId="8" fillId="5" borderId="1" xfId="1" applyBorder="1"/>
    <xf numFmtId="0" fontId="8" fillId="6" borderId="1" xfId="1" applyFill="1" applyBorder="1"/>
    <xf numFmtId="49" fontId="5" fillId="0" borderId="0" xfId="0" applyNumberFormat="1" applyFont="1" applyAlignment="1">
      <alignment horizontal="justify" vertical="center"/>
    </xf>
    <xf numFmtId="0" fontId="1" fillId="4" borderId="1" xfId="0" applyNumberFormat="1" applyFont="1" applyFill="1" applyBorder="1" applyAlignment="1">
      <alignment horizontal="left" vertical="center"/>
    </xf>
    <xf numFmtId="49" fontId="1" fillId="7" borderId="1" xfId="0" applyNumberFormat="1" applyFont="1" applyFill="1" applyBorder="1"/>
    <xf numFmtId="0" fontId="0" fillId="7" borderId="1" xfId="0" applyFill="1" applyBorder="1"/>
    <xf numFmtId="0" fontId="10" fillId="5" borderId="1" xfId="1" applyFont="1" applyBorder="1"/>
    <xf numFmtId="0" fontId="11" fillId="7" borderId="1" xfId="0" applyFont="1" applyFill="1" applyBorder="1"/>
    <xf numFmtId="0" fontId="11" fillId="0" borderId="1" xfId="0" applyFont="1" applyBorder="1"/>
    <xf numFmtId="49" fontId="1" fillId="7" borderId="1" xfId="0" applyNumberFormat="1" applyFont="1" applyFill="1" applyBorder="1" applyAlignment="1">
      <alignment horizontal="center" wrapText="1"/>
    </xf>
    <xf numFmtId="0" fontId="8" fillId="5" borderId="1" xfId="1" applyBorder="1" applyAlignment="1">
      <alignment horizontal="center" vertical="center" wrapText="1"/>
    </xf>
    <xf numFmtId="0" fontId="8" fillId="5" borderId="1" xfId="1" applyBorder="1" applyAlignment="1">
      <alignment wrapText="1"/>
    </xf>
    <xf numFmtId="49" fontId="12" fillId="7" borderId="1" xfId="0" applyNumberFormat="1" applyFont="1" applyFill="1" applyBorder="1" applyAlignment="1">
      <alignment horizontal="center" vertical="center" wrapText="1"/>
    </xf>
    <xf numFmtId="0" fontId="0" fillId="7" borderId="1" xfId="0" quotePrefix="1" applyFill="1" applyBorder="1"/>
    <xf numFmtId="0" fontId="9" fillId="7" borderId="22" xfId="0" applyFont="1" applyFill="1" applyBorder="1" applyAlignment="1">
      <alignment horizontal="left" vertical="center" wrapText="1"/>
    </xf>
    <xf numFmtId="0" fontId="8" fillId="5" borderId="1" xfId="1" applyBorder="1" applyAlignment="1">
      <alignment horizontal="center" vertical="center" wrapText="1"/>
    </xf>
    <xf numFmtId="49" fontId="1" fillId="0" borderId="12" xfId="0" applyNumberFormat="1" applyFont="1" applyBorder="1" applyAlignment="1">
      <alignment vertical="center"/>
    </xf>
    <xf numFmtId="49" fontId="1" fillId="0" borderId="7" xfId="0" applyNumberFormat="1" applyFont="1" applyBorder="1" applyAlignment="1">
      <alignment vertical="center"/>
    </xf>
    <xf numFmtId="49" fontId="8" fillId="5" borderId="1" xfId="1" applyNumberFormat="1" applyBorder="1" applyAlignment="1"/>
    <xf numFmtId="49" fontId="8" fillId="5" borderId="6" xfId="1" applyNumberFormat="1" applyBorder="1" applyAlignment="1"/>
    <xf numFmtId="0" fontId="1" fillId="7" borderId="1" xfId="0" applyFont="1" applyFill="1" applyBorder="1"/>
    <xf numFmtId="49" fontId="1" fillId="7" borderId="5" xfId="0" applyNumberFormat="1" applyFont="1" applyFill="1" applyBorder="1"/>
    <xf numFmtId="49" fontId="1" fillId="7" borderId="7" xfId="0" applyNumberFormat="1" applyFont="1" applyFill="1" applyBorder="1"/>
    <xf numFmtId="49" fontId="3" fillId="7" borderId="5" xfId="0" applyNumberFormat="1" applyFont="1" applyFill="1" applyBorder="1" applyAlignment="1">
      <alignment horizontal="justify" vertical="center" wrapText="1"/>
    </xf>
    <xf numFmtId="49" fontId="3" fillId="7" borderId="1" xfId="0" applyNumberFormat="1" applyFont="1" applyFill="1" applyBorder="1" applyAlignment="1">
      <alignment horizontal="justify" vertical="center" wrapText="1"/>
    </xf>
    <xf numFmtId="49" fontId="3" fillId="7" borderId="1" xfId="0" applyNumberFormat="1" applyFont="1" applyFill="1" applyBorder="1" applyAlignment="1">
      <alignment vertical="center" wrapText="1"/>
    </xf>
    <xf numFmtId="49" fontId="3" fillId="7" borderId="7" xfId="0" applyNumberFormat="1" applyFont="1" applyFill="1" applyBorder="1" applyAlignment="1">
      <alignment horizontal="justify" vertical="center" wrapText="1"/>
    </xf>
    <xf numFmtId="49" fontId="3" fillId="7" borderId="8" xfId="0" applyNumberFormat="1" applyFont="1" applyFill="1" applyBorder="1" applyAlignment="1">
      <alignment horizontal="justify" vertical="center" wrapText="1"/>
    </xf>
    <xf numFmtId="49" fontId="10" fillId="5" borderId="6" xfId="1" applyNumberFormat="1" applyFont="1" applyBorder="1" applyAlignment="1">
      <alignment horizontal="left" vertical="center" wrapText="1"/>
    </xf>
    <xf numFmtId="49" fontId="10" fillId="5" borderId="6" xfId="1" applyNumberFormat="1" applyFont="1" applyBorder="1" applyAlignment="1">
      <alignment horizontal="left"/>
    </xf>
    <xf numFmtId="49" fontId="10" fillId="5" borderId="6" xfId="1" applyNumberFormat="1" applyFont="1" applyBorder="1" applyAlignment="1">
      <alignment horizontal="center" vertical="center"/>
    </xf>
    <xf numFmtId="49" fontId="10" fillId="5" borderId="9" xfId="1" applyNumberFormat="1" applyFont="1" applyBorder="1" applyAlignment="1">
      <alignment horizontal="center" vertical="center"/>
    </xf>
    <xf numFmtId="49" fontId="3" fillId="7" borderId="5" xfId="0" applyNumberFormat="1" applyFont="1" applyFill="1" applyBorder="1" applyAlignment="1">
      <alignment horizontal="right" vertical="center" wrapText="1"/>
    </xf>
    <xf numFmtId="49" fontId="3" fillId="7" borderId="5" xfId="0" applyNumberFormat="1" applyFont="1" applyFill="1" applyBorder="1" applyAlignment="1">
      <alignment horizontal="center" vertical="center" wrapText="1"/>
    </xf>
    <xf numFmtId="49" fontId="8" fillId="5" borderId="6" xfId="1" applyNumberFormat="1" applyBorder="1" applyAlignment="1">
      <alignment horizontal="left" vertical="center" wrapText="1"/>
    </xf>
    <xf numFmtId="49" fontId="10" fillId="5" borderId="1" xfId="1" applyNumberFormat="1" applyFont="1" applyBorder="1" applyAlignment="1">
      <alignment vertical="center" wrapText="1"/>
    </xf>
    <xf numFmtId="49" fontId="10" fillId="5" borderId="6" xfId="1" applyNumberFormat="1" applyFont="1" applyBorder="1" applyAlignment="1">
      <alignment vertical="center" wrapText="1"/>
    </xf>
    <xf numFmtId="49" fontId="3" fillId="7" borderId="10" xfId="0" applyNumberFormat="1" applyFont="1" applyFill="1" applyBorder="1" applyAlignment="1">
      <alignment horizontal="left" vertical="center" wrapText="1"/>
    </xf>
    <xf numFmtId="49" fontId="1" fillId="2" borderId="4" xfId="0" applyNumberFormat="1" applyFont="1" applyFill="1" applyBorder="1" applyAlignment="1">
      <alignment horizontal="center"/>
    </xf>
    <xf numFmtId="49" fontId="3" fillId="7" borderId="18" xfId="0" applyNumberFormat="1" applyFont="1" applyFill="1" applyBorder="1" applyAlignment="1">
      <alignment horizontal="center" vertical="center" wrapText="1"/>
    </xf>
    <xf numFmtId="49" fontId="10" fillId="5" borderId="1" xfId="1" applyNumberFormat="1" applyFont="1" applyBorder="1" applyAlignment="1">
      <alignment horizontal="center"/>
    </xf>
    <xf numFmtId="49" fontId="10" fillId="5" borderId="1" xfId="1" applyNumberFormat="1" applyFont="1" applyBorder="1" applyAlignment="1">
      <alignment horizontal="center" vertical="center"/>
    </xf>
    <xf numFmtId="49" fontId="1" fillId="0" borderId="0" xfId="0" applyNumberFormat="1" applyFont="1" applyAlignment="1">
      <alignment wrapText="1"/>
    </xf>
    <xf numFmtId="49" fontId="1" fillId="2" borderId="3" xfId="0" applyNumberFormat="1" applyFont="1" applyFill="1" applyBorder="1" applyAlignment="1">
      <alignment wrapText="1"/>
    </xf>
    <xf numFmtId="49" fontId="10" fillId="5" borderId="6" xfId="1" applyNumberFormat="1" applyFont="1" applyBorder="1" applyAlignment="1">
      <alignment horizontal="left" wrapText="1"/>
    </xf>
    <xf numFmtId="49" fontId="10" fillId="5" borderId="0" xfId="1" applyNumberFormat="1" applyFont="1" applyAlignment="1">
      <alignment horizontal="left" wrapText="1"/>
    </xf>
    <xf numFmtId="49" fontId="3" fillId="2" borderId="3" xfId="0" applyNumberFormat="1" applyFont="1" applyFill="1" applyBorder="1" applyAlignment="1">
      <alignment horizontal="center" vertical="center" wrapText="1"/>
    </xf>
    <xf numFmtId="49" fontId="3" fillId="7" borderId="1" xfId="0" applyNumberFormat="1" applyFont="1" applyFill="1" applyBorder="1" applyAlignment="1">
      <alignment horizontal="center" vertical="center" wrapText="1"/>
    </xf>
    <xf numFmtId="49" fontId="10" fillId="6" borderId="1" xfId="1" applyNumberFormat="1" applyFont="1" applyFill="1" applyBorder="1" applyAlignment="1">
      <alignment horizontal="center" vertical="center"/>
    </xf>
    <xf numFmtId="49" fontId="10" fillId="5" borderId="1" xfId="1" applyNumberFormat="1" applyFont="1" applyBorder="1" applyAlignment="1">
      <alignment horizontal="center" vertical="center" wrapText="1"/>
    </xf>
    <xf numFmtId="49" fontId="10" fillId="5" borderId="22" xfId="1" applyNumberFormat="1" applyFont="1" applyBorder="1" applyAlignment="1">
      <alignment horizontal="center" vertical="center"/>
    </xf>
    <xf numFmtId="49" fontId="1" fillId="7" borderId="5" xfId="0" applyNumberFormat="1" applyFont="1" applyFill="1" applyBorder="1" applyAlignment="1">
      <alignment wrapText="1"/>
    </xf>
    <xf numFmtId="0" fontId="3" fillId="7" borderId="5" xfId="0" applyFont="1" applyFill="1" applyBorder="1" applyAlignment="1">
      <alignment horizontal="justify" vertical="center" wrapText="1"/>
    </xf>
    <xf numFmtId="49" fontId="10" fillId="5" borderId="1" xfId="1" applyNumberFormat="1" applyFont="1" applyBorder="1" applyAlignment="1">
      <alignment horizontal="center" wrapText="1"/>
    </xf>
    <xf numFmtId="49" fontId="3" fillId="2" borderId="4" xfId="0" applyNumberFormat="1" applyFont="1" applyFill="1" applyBorder="1" applyAlignment="1">
      <alignment horizontal="center" vertical="center" wrapText="1"/>
    </xf>
    <xf numFmtId="49" fontId="10" fillId="5" borderId="1" xfId="1" applyNumberFormat="1" applyFont="1" applyBorder="1" applyAlignment="1">
      <alignment vertical="center"/>
    </xf>
    <xf numFmtId="0" fontId="3" fillId="7" borderId="7" xfId="0" applyFont="1" applyFill="1" applyBorder="1" applyAlignment="1">
      <alignment horizontal="justify" vertical="center" wrapText="1"/>
    </xf>
    <xf numFmtId="49" fontId="3" fillId="7" borderId="5" xfId="0" applyNumberFormat="1" applyFont="1" applyFill="1" applyBorder="1" applyAlignment="1">
      <alignment horizontal="justify" vertical="center" wrapText="1"/>
    </xf>
    <xf numFmtId="0" fontId="8" fillId="5" borderId="1" xfId="1" applyBorder="1" applyAlignment="1">
      <alignment horizontal="center" vertical="center" wrapText="1"/>
    </xf>
    <xf numFmtId="0" fontId="1" fillId="4" borderId="22" xfId="0" applyNumberFormat="1" applyFont="1" applyFill="1" applyBorder="1" applyAlignment="1">
      <alignment vertical="center" wrapText="1"/>
    </xf>
    <xf numFmtId="0" fontId="1" fillId="7" borderId="1" xfId="0" applyNumberFormat="1" applyFont="1" applyFill="1" applyBorder="1" applyAlignment="1">
      <alignment horizontal="left" vertical="center" wrapText="1"/>
    </xf>
    <xf numFmtId="49" fontId="4" fillId="7" borderId="5" xfId="0" applyNumberFormat="1" applyFont="1" applyFill="1" applyBorder="1"/>
    <xf numFmtId="0" fontId="0" fillId="7" borderId="1" xfId="0" quotePrefix="1" applyFill="1" applyBorder="1" applyAlignment="1">
      <alignment wrapText="1"/>
    </xf>
    <xf numFmtId="49" fontId="10" fillId="5" borderId="6" xfId="1" applyNumberFormat="1" applyFont="1" applyBorder="1" applyAlignment="1">
      <alignment horizontal="left" vertical="center" wrapText="1"/>
    </xf>
    <xf numFmtId="0" fontId="10" fillId="5" borderId="1" xfId="1" applyFont="1" applyBorder="1" applyAlignment="1">
      <alignment horizontal="left" vertical="center" wrapText="1"/>
    </xf>
    <xf numFmtId="0" fontId="3" fillId="7" borderId="15" xfId="0" quotePrefix="1" applyFont="1" applyFill="1" applyBorder="1" applyAlignment="1">
      <alignment horizontal="left" vertical="center" wrapText="1"/>
    </xf>
    <xf numFmtId="0" fontId="8" fillId="5" borderId="1" xfId="1" applyBorder="1" applyAlignment="1">
      <alignment horizontal="center" vertical="center" wrapText="1"/>
    </xf>
    <xf numFmtId="0" fontId="8" fillId="5" borderId="1" xfId="1" applyBorder="1" applyAlignment="1">
      <alignment horizontal="center" vertical="center" wrapText="1"/>
    </xf>
    <xf numFmtId="0" fontId="0" fillId="0" borderId="0" xfId="0" applyAlignment="1">
      <alignment vertical="center"/>
    </xf>
    <xf numFmtId="0" fontId="0"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30" fillId="0" borderId="0" xfId="0" applyFont="1" applyAlignment="1">
      <alignment vertical="center"/>
    </xf>
    <xf numFmtId="0" fontId="22" fillId="0" borderId="0" xfId="0" applyFont="1" applyAlignment="1">
      <alignment horizontal="justify" vertical="center"/>
    </xf>
    <xf numFmtId="0" fontId="0" fillId="4" borderId="1" xfId="0" applyNumberFormat="1" applyFill="1" applyBorder="1" applyAlignment="1">
      <alignment horizontal="center" vertical="center"/>
    </xf>
    <xf numFmtId="0" fontId="21" fillId="4" borderId="1"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2" fillId="7" borderId="1" xfId="0" applyFont="1" applyFill="1" applyBorder="1" applyAlignment="1">
      <alignment vertical="center" wrapText="1"/>
    </xf>
    <xf numFmtId="0" fontId="22" fillId="7" borderId="1" xfId="0" quotePrefix="1" applyFont="1" applyFill="1" applyBorder="1" applyAlignment="1">
      <alignment horizontal="center" vertical="center" wrapText="1"/>
    </xf>
    <xf numFmtId="49" fontId="3" fillId="9" borderId="2" xfId="0" applyNumberFormat="1" applyFont="1" applyFill="1" applyBorder="1" applyAlignment="1">
      <alignment horizontal="justify" vertical="center" wrapText="1"/>
    </xf>
    <xf numFmtId="0" fontId="22" fillId="9" borderId="1" xfId="0" applyFont="1" applyFill="1" applyBorder="1" applyAlignment="1">
      <alignment vertical="center" wrapText="1"/>
    </xf>
    <xf numFmtId="164" fontId="27" fillId="9" borderId="1" xfId="0" applyNumberFormat="1" applyFont="1" applyFill="1" applyBorder="1" applyAlignment="1">
      <alignment horizontal="center" vertical="center" wrapText="1"/>
    </xf>
    <xf numFmtId="165" fontId="27" fillId="9" borderId="1" xfId="0" applyNumberFormat="1" applyFont="1" applyFill="1" applyBorder="1" applyAlignment="1">
      <alignment horizontal="center" vertical="center" wrapText="1"/>
    </xf>
    <xf numFmtId="2" fontId="27" fillId="9" borderId="1" xfId="0" applyNumberFormat="1" applyFont="1" applyFill="1" applyBorder="1" applyAlignment="1">
      <alignment horizontal="center" vertical="center" wrapText="1"/>
    </xf>
    <xf numFmtId="0" fontId="27" fillId="9" borderId="1" xfId="0" applyFont="1" applyFill="1" applyBorder="1" applyAlignment="1">
      <alignment horizontal="center" vertical="center" wrapText="1"/>
    </xf>
    <xf numFmtId="0" fontId="22" fillId="10" borderId="1" xfId="0" applyFont="1" applyFill="1" applyBorder="1" applyAlignment="1">
      <alignment vertical="center" wrapText="1"/>
    </xf>
    <xf numFmtId="0" fontId="27" fillId="10" borderId="1" xfId="0" applyFont="1" applyFill="1" applyBorder="1" applyAlignment="1">
      <alignment vertical="center" wrapText="1"/>
    </xf>
    <xf numFmtId="0" fontId="22" fillId="10" borderId="1" xfId="0" quotePrefix="1" applyFont="1" applyFill="1" applyBorder="1" applyAlignment="1">
      <alignment horizontal="center" vertical="center" wrapText="1"/>
    </xf>
    <xf numFmtId="164" fontId="29" fillId="10" borderId="1" xfId="0" applyNumberFormat="1" applyFont="1" applyFill="1" applyBorder="1" applyAlignment="1">
      <alignment horizontal="center" vertical="center" wrapText="1"/>
    </xf>
    <xf numFmtId="0" fontId="18" fillId="8" borderId="1" xfId="2" applyBorder="1" applyAlignment="1">
      <alignment horizontal="center" vertical="center" wrapText="1"/>
    </xf>
    <xf numFmtId="0" fontId="27" fillId="10" borderId="1" xfId="0" applyFont="1" applyFill="1" applyBorder="1" applyAlignment="1">
      <alignment horizontal="center" vertical="center" wrapText="1"/>
    </xf>
    <xf numFmtId="0" fontId="20" fillId="0" borderId="0" xfId="0" applyFont="1"/>
    <xf numFmtId="0" fontId="0" fillId="0" borderId="0" xfId="0" applyAlignment="1">
      <alignment horizontal="center" vertical="center"/>
    </xf>
    <xf numFmtId="0" fontId="22" fillId="7" borderId="1" xfId="0" applyFont="1" applyFill="1" applyBorder="1" applyAlignment="1">
      <alignment horizontal="center" vertical="center" wrapText="1"/>
    </xf>
    <xf numFmtId="49" fontId="3" fillId="9" borderId="2" xfId="0" applyNumberFormat="1" applyFont="1" applyFill="1" applyBorder="1" applyAlignment="1">
      <alignment horizontal="center" vertical="center" wrapText="1"/>
    </xf>
    <xf numFmtId="0" fontId="22" fillId="9" borderId="1" xfId="0" applyFont="1" applyFill="1" applyBorder="1" applyAlignment="1">
      <alignment horizontal="center" vertical="center" wrapText="1"/>
    </xf>
    <xf numFmtId="0" fontId="22" fillId="10" borderId="1" xfId="0" applyFont="1" applyFill="1" applyBorder="1" applyAlignment="1">
      <alignment horizontal="center" vertical="center" wrapText="1"/>
    </xf>
    <xf numFmtId="0" fontId="22" fillId="0" borderId="0" xfId="0" applyFont="1" applyAlignment="1">
      <alignment horizontal="center" vertical="center"/>
    </xf>
    <xf numFmtId="49" fontId="31" fillId="9" borderId="2" xfId="0" applyNumberFormat="1" applyFont="1" applyFill="1" applyBorder="1" applyAlignment="1">
      <alignment horizontal="center" vertical="center" wrapText="1"/>
    </xf>
    <xf numFmtId="2" fontId="8" fillId="5" borderId="1" xfId="1" applyNumberFormat="1" applyBorder="1" applyAlignment="1">
      <alignment horizontal="center" vertical="center" wrapText="1"/>
    </xf>
    <xf numFmtId="2" fontId="18" fillId="8" borderId="1" xfId="2" applyNumberFormat="1" applyBorder="1" applyAlignment="1">
      <alignment horizontal="center" vertical="center" wrapText="1"/>
    </xf>
    <xf numFmtId="2" fontId="32" fillId="4" borderId="1" xfId="1" applyNumberFormat="1" applyFont="1" applyFill="1" applyBorder="1" applyAlignment="1">
      <alignment horizontal="center" vertical="center" wrapText="1"/>
    </xf>
    <xf numFmtId="0" fontId="3" fillId="7" borderId="10" xfId="0" applyFont="1" applyFill="1" applyBorder="1" applyAlignment="1">
      <alignment horizontal="left" vertical="center" wrapText="1"/>
    </xf>
    <xf numFmtId="49" fontId="10" fillId="5" borderId="1" xfId="1" applyNumberFormat="1" applyFont="1" applyBorder="1" applyAlignment="1">
      <alignment horizontal="center" vertical="center"/>
    </xf>
    <xf numFmtId="0" fontId="3" fillId="7" borderId="15" xfId="0" applyFont="1" applyFill="1" applyBorder="1" applyAlignment="1">
      <alignment horizontal="left" vertical="center" wrapText="1"/>
    </xf>
    <xf numFmtId="0" fontId="33" fillId="0" borderId="0" xfId="0" applyFont="1" applyAlignment="1">
      <alignment horizontal="left" vertical="center"/>
    </xf>
    <xf numFmtId="0" fontId="34" fillId="0" borderId="0" xfId="0" applyFont="1" applyAlignment="1">
      <alignment vertical="center"/>
    </xf>
    <xf numFmtId="166" fontId="8" fillId="5" borderId="1" xfId="1" applyNumberFormat="1" applyBorder="1" applyAlignment="1">
      <alignment horizontal="center" vertical="center"/>
    </xf>
    <xf numFmtId="166" fontId="18" fillId="8" borderId="1" xfId="2" applyNumberFormat="1" applyBorder="1" applyAlignment="1">
      <alignment horizontal="center" vertical="center"/>
    </xf>
    <xf numFmtId="49" fontId="10" fillId="5" borderId="8" xfId="1" applyNumberFormat="1" applyFont="1" applyBorder="1" applyAlignment="1">
      <alignment horizontal="center" vertical="center"/>
    </xf>
    <xf numFmtId="0" fontId="35" fillId="0" borderId="0" xfId="0" applyFont="1" applyAlignment="1">
      <alignment horizontal="justify" vertical="center" wrapText="1"/>
    </xf>
    <xf numFmtId="0" fontId="0" fillId="0" borderId="0" xfId="0" applyAlignment="1">
      <alignment vertical="top" wrapText="1"/>
    </xf>
    <xf numFmtId="0" fontId="3" fillId="7" borderId="1" xfId="0" applyFont="1" applyFill="1" applyBorder="1" applyAlignment="1">
      <alignment horizontal="center" vertical="center" wrapText="1"/>
    </xf>
    <xf numFmtId="0" fontId="3" fillId="7" borderId="35" xfId="0" applyFont="1" applyFill="1" applyBorder="1" applyAlignment="1">
      <alignment horizontal="justify" vertical="center" wrapText="1"/>
    </xf>
    <xf numFmtId="0" fontId="3" fillId="7" borderId="1" xfId="0" applyFont="1" applyFill="1" applyBorder="1" applyAlignment="1">
      <alignment horizontal="justify" vertical="center" wrapText="1"/>
    </xf>
    <xf numFmtId="0" fontId="8" fillId="5" borderId="22" xfId="1" applyBorder="1"/>
    <xf numFmtId="0" fontId="8" fillId="5" borderId="1" xfId="1" applyBorder="1" applyAlignment="1">
      <alignment horizontal="center" vertical="center"/>
    </xf>
    <xf numFmtId="0" fontId="36" fillId="8" borderId="1" xfId="2" applyFont="1" applyBorder="1"/>
    <xf numFmtId="0" fontId="10" fillId="5" borderId="1" xfId="1" applyFont="1" applyBorder="1" applyAlignment="1">
      <alignment horizontal="left" vertical="center" wrapText="1"/>
    </xf>
    <xf numFmtId="49" fontId="10" fillId="5" borderId="1" xfId="1" applyNumberFormat="1" applyFont="1" applyBorder="1" applyAlignment="1">
      <alignment horizontal="center" vertical="center"/>
    </xf>
    <xf numFmtId="49" fontId="1" fillId="2" borderId="1" xfId="0" applyNumberFormat="1" applyFont="1" applyFill="1" applyBorder="1" applyAlignment="1">
      <alignment horizontal="center"/>
    </xf>
    <xf numFmtId="49" fontId="10" fillId="5" borderId="1" xfId="1" applyNumberFormat="1" applyFont="1" applyBorder="1" applyAlignment="1">
      <alignment horizontal="left" vertical="center" wrapText="1"/>
    </xf>
    <xf numFmtId="49" fontId="10" fillId="5" borderId="6" xfId="1" applyNumberFormat="1" applyFont="1" applyBorder="1" applyAlignment="1">
      <alignment horizontal="left" vertical="center" wrapText="1"/>
    </xf>
    <xf numFmtId="49" fontId="2" fillId="3" borderId="0" xfId="0" applyNumberFormat="1" applyFont="1" applyFill="1" applyAlignment="1">
      <alignment horizontal="left" vertical="center"/>
    </xf>
    <xf numFmtId="49" fontId="2" fillId="3" borderId="2" xfId="0" applyNumberFormat="1" applyFont="1" applyFill="1" applyBorder="1" applyAlignment="1">
      <alignment horizontal="left" vertical="center"/>
    </xf>
    <xf numFmtId="49" fontId="2" fillId="3" borderId="3" xfId="0" applyNumberFormat="1" applyFont="1" applyFill="1" applyBorder="1" applyAlignment="1">
      <alignment horizontal="left" vertical="center"/>
    </xf>
    <xf numFmtId="49" fontId="2" fillId="3" borderId="4" xfId="0" applyNumberFormat="1" applyFont="1" applyFill="1" applyBorder="1" applyAlignment="1">
      <alignment horizontal="left" vertical="center"/>
    </xf>
    <xf numFmtId="49" fontId="3" fillId="2" borderId="1" xfId="0" applyNumberFormat="1" applyFont="1" applyFill="1" applyBorder="1" applyAlignment="1">
      <alignment horizontal="left" vertical="center" wrapText="1"/>
    </xf>
    <xf numFmtId="49" fontId="3" fillId="2" borderId="6" xfId="0" applyNumberFormat="1" applyFont="1" applyFill="1" applyBorder="1" applyAlignment="1">
      <alignment horizontal="left" vertical="center" wrapText="1"/>
    </xf>
    <xf numFmtId="49" fontId="10" fillId="5" borderId="22" xfId="1" applyNumberFormat="1" applyFont="1" applyBorder="1" applyAlignment="1">
      <alignment horizontal="center" vertical="center"/>
    </xf>
    <xf numFmtId="49" fontId="10" fillId="5" borderId="18" xfId="1" applyNumberFormat="1" applyFont="1" applyBorder="1" applyAlignment="1">
      <alignment horizontal="center" vertical="center"/>
    </xf>
    <xf numFmtId="49" fontId="8" fillId="5" borderId="1" xfId="1" applyNumberFormat="1" applyBorder="1" applyAlignment="1">
      <alignment horizontal="left" vertical="center" wrapText="1"/>
    </xf>
    <xf numFmtId="49" fontId="8" fillId="5" borderId="6" xfId="1" applyNumberFormat="1" applyBorder="1" applyAlignment="1">
      <alignment horizontal="left" vertical="center" wrapText="1"/>
    </xf>
    <xf numFmtId="49" fontId="3" fillId="7" borderId="10" xfId="0" applyNumberFormat="1" applyFont="1" applyFill="1" applyBorder="1" applyAlignment="1">
      <alignment horizontal="left" vertical="center" wrapText="1"/>
    </xf>
    <xf numFmtId="49" fontId="3" fillId="7" borderId="15" xfId="0" applyNumberFormat="1" applyFont="1" applyFill="1" applyBorder="1" applyAlignment="1">
      <alignment horizontal="left" vertical="center" wrapText="1"/>
    </xf>
    <xf numFmtId="49" fontId="3" fillId="7" borderId="12" xfId="0" applyNumberFormat="1" applyFont="1" applyFill="1" applyBorder="1" applyAlignment="1">
      <alignment horizontal="left" vertical="center" wrapText="1"/>
    </xf>
    <xf numFmtId="49" fontId="1" fillId="0" borderId="34" xfId="0" applyNumberFormat="1" applyFont="1" applyBorder="1" applyAlignment="1">
      <alignment horizontal="left" wrapText="1"/>
    </xf>
    <xf numFmtId="49" fontId="3" fillId="7" borderId="31" xfId="0" applyNumberFormat="1" applyFont="1" applyFill="1" applyBorder="1" applyAlignment="1">
      <alignment horizontal="left" vertical="center" wrapText="1"/>
    </xf>
    <xf numFmtId="49" fontId="3" fillId="7" borderId="33" xfId="0" applyNumberFormat="1" applyFont="1" applyFill="1" applyBorder="1" applyAlignment="1">
      <alignment horizontal="left" vertical="center" wrapText="1"/>
    </xf>
    <xf numFmtId="49" fontId="3" fillId="7" borderId="32" xfId="0" applyNumberFormat="1" applyFont="1" applyFill="1" applyBorder="1" applyAlignment="1">
      <alignment horizontal="left" vertical="center" wrapText="1"/>
    </xf>
    <xf numFmtId="49" fontId="1" fillId="7" borderId="10" xfId="0" applyNumberFormat="1" applyFont="1" applyFill="1" applyBorder="1" applyAlignment="1">
      <alignment horizontal="left" vertical="center" wrapText="1"/>
    </xf>
    <xf numFmtId="49" fontId="1" fillId="7" borderId="15" xfId="0" applyNumberFormat="1" applyFont="1" applyFill="1" applyBorder="1" applyAlignment="1">
      <alignment horizontal="left" vertical="center" wrapText="1"/>
    </xf>
    <xf numFmtId="49" fontId="1" fillId="7" borderId="12" xfId="0" applyNumberFormat="1" applyFont="1" applyFill="1" applyBorder="1" applyAlignment="1">
      <alignment horizontal="left" vertical="center" wrapText="1"/>
    </xf>
    <xf numFmtId="49" fontId="3" fillId="7" borderId="27" xfId="0" applyNumberFormat="1" applyFont="1" applyFill="1" applyBorder="1" applyAlignment="1">
      <alignment horizontal="center" vertical="center" wrapText="1"/>
    </xf>
    <xf numFmtId="49" fontId="3" fillId="7" borderId="18" xfId="0" applyNumberFormat="1" applyFont="1" applyFill="1" applyBorder="1" applyAlignment="1">
      <alignment horizontal="center" vertical="center" wrapText="1"/>
    </xf>
    <xf numFmtId="49" fontId="10" fillId="5" borderId="22" xfId="1" applyNumberFormat="1" applyFont="1" applyBorder="1" applyAlignment="1">
      <alignment horizontal="left" vertical="center" wrapText="1"/>
    </xf>
    <xf numFmtId="49" fontId="10" fillId="5" borderId="24" xfId="1" applyNumberFormat="1" applyFont="1" applyBorder="1" applyAlignment="1">
      <alignment horizontal="left" vertical="center" wrapText="1"/>
    </xf>
    <xf numFmtId="49" fontId="10" fillId="7" borderId="1" xfId="1" applyNumberFormat="1" applyFont="1" applyFill="1" applyBorder="1" applyAlignment="1">
      <alignment horizontal="left" vertical="center" wrapText="1"/>
    </xf>
    <xf numFmtId="49" fontId="10" fillId="7" borderId="6" xfId="1" applyNumberFormat="1" applyFont="1" applyFill="1" applyBorder="1" applyAlignment="1">
      <alignment horizontal="left" vertical="center" wrapText="1"/>
    </xf>
    <xf numFmtId="0" fontId="10" fillId="5" borderId="1" xfId="1" applyNumberFormat="1" applyFont="1" applyBorder="1" applyAlignment="1">
      <alignment horizontal="left" vertical="center"/>
    </xf>
    <xf numFmtId="0" fontId="10" fillId="5" borderId="6" xfId="1" applyNumberFormat="1" applyFont="1" applyBorder="1" applyAlignment="1">
      <alignment horizontal="left" vertical="center"/>
    </xf>
    <xf numFmtId="49" fontId="3" fillId="2" borderId="3" xfId="0" applyNumberFormat="1" applyFont="1" applyFill="1" applyBorder="1" applyAlignment="1">
      <alignment horizontal="left" vertical="center" wrapText="1"/>
    </xf>
    <xf numFmtId="49" fontId="3" fillId="2" borderId="4" xfId="0" applyNumberFormat="1" applyFont="1" applyFill="1" applyBorder="1" applyAlignment="1">
      <alignment horizontal="left" vertical="center" wrapText="1"/>
    </xf>
    <xf numFmtId="49" fontId="1" fillId="7" borderId="17" xfId="0" applyNumberFormat="1" applyFont="1" applyFill="1" applyBorder="1" applyAlignment="1">
      <alignment horizontal="left" vertical="center" wrapText="1"/>
    </xf>
    <xf numFmtId="0" fontId="13" fillId="5" borderId="1" xfId="1" applyNumberFormat="1" applyFont="1" applyBorder="1" applyAlignment="1">
      <alignment horizontal="left" vertical="center"/>
    </xf>
    <xf numFmtId="0" fontId="13" fillId="5" borderId="6" xfId="1" applyNumberFormat="1" applyFont="1" applyBorder="1" applyAlignment="1">
      <alignment horizontal="left" vertical="center"/>
    </xf>
    <xf numFmtId="49" fontId="3" fillId="7" borderId="5" xfId="0" applyNumberFormat="1" applyFont="1" applyFill="1" applyBorder="1" applyAlignment="1">
      <alignment horizontal="justify" vertical="center" wrapText="1"/>
    </xf>
    <xf numFmtId="0" fontId="0" fillId="7" borderId="1" xfId="0" applyFill="1" applyBorder="1" applyAlignment="1">
      <alignment horizontal="left" wrapText="1"/>
    </xf>
    <xf numFmtId="0" fontId="3" fillId="7" borderId="10" xfId="0" applyFont="1" applyFill="1" applyBorder="1" applyAlignment="1">
      <alignment horizontal="left" vertical="center" wrapText="1"/>
    </xf>
    <xf numFmtId="0" fontId="3" fillId="7" borderId="12" xfId="0" applyFont="1" applyFill="1" applyBorder="1" applyAlignment="1">
      <alignment horizontal="left" vertical="center" wrapText="1"/>
    </xf>
    <xf numFmtId="49" fontId="8" fillId="5" borderId="3" xfId="1" applyNumberFormat="1" applyBorder="1" applyAlignment="1">
      <alignment horizontal="left" vertical="center"/>
    </xf>
    <xf numFmtId="0" fontId="8" fillId="5" borderId="4" xfId="1" applyBorder="1" applyAlignment="1">
      <alignment horizontal="left" vertical="center"/>
    </xf>
    <xf numFmtId="49" fontId="3" fillId="7" borderId="11" xfId="0" applyNumberFormat="1" applyFont="1" applyFill="1" applyBorder="1" applyAlignment="1">
      <alignment horizontal="left" vertical="center" wrapText="1"/>
    </xf>
    <xf numFmtId="49" fontId="3" fillId="7" borderId="16" xfId="0" applyNumberFormat="1" applyFont="1" applyFill="1" applyBorder="1" applyAlignment="1">
      <alignment horizontal="left" vertical="center" wrapText="1"/>
    </xf>
    <xf numFmtId="49" fontId="3" fillId="7" borderId="13" xfId="0" applyNumberFormat="1" applyFont="1" applyFill="1" applyBorder="1" applyAlignment="1">
      <alignment horizontal="left" vertical="center" wrapText="1"/>
    </xf>
    <xf numFmtId="0" fontId="3" fillId="7" borderId="15" xfId="0" applyFont="1" applyFill="1" applyBorder="1" applyAlignment="1">
      <alignment horizontal="left" vertical="center" wrapText="1"/>
    </xf>
    <xf numFmtId="49" fontId="8" fillId="5" borderId="1" xfId="1" applyNumberFormat="1" applyBorder="1" applyAlignment="1">
      <alignment horizontal="center"/>
    </xf>
    <xf numFmtId="49" fontId="8" fillId="5" borderId="6" xfId="1" applyNumberFormat="1" applyBorder="1" applyAlignment="1">
      <alignment horizontal="center"/>
    </xf>
    <xf numFmtId="49" fontId="2" fillId="3" borderId="29" xfId="0" applyNumberFormat="1" applyFont="1" applyFill="1" applyBorder="1" applyAlignment="1">
      <alignment horizontal="left" vertical="center"/>
    </xf>
    <xf numFmtId="49" fontId="2" fillId="3" borderId="28" xfId="0" applyNumberFormat="1" applyFont="1" applyFill="1" applyBorder="1" applyAlignment="1">
      <alignment horizontal="left" vertical="center"/>
    </xf>
    <xf numFmtId="0" fontId="3" fillId="2" borderId="21"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8" fillId="5" borderId="30" xfId="1" applyBorder="1" applyAlignment="1">
      <alignment horizontal="left" vertical="center" wrapText="1"/>
    </xf>
    <xf numFmtId="0" fontId="8" fillId="5" borderId="25" xfId="1" applyBorder="1" applyAlignment="1">
      <alignment horizontal="left" vertical="center" wrapText="1"/>
    </xf>
    <xf numFmtId="0" fontId="8" fillId="5" borderId="26" xfId="1" applyBorder="1" applyAlignment="1">
      <alignment horizontal="left" vertical="center" wrapText="1"/>
    </xf>
    <xf numFmtId="49" fontId="8" fillId="5" borderId="13" xfId="1" applyNumberFormat="1" applyBorder="1" applyAlignment="1">
      <alignment horizontal="left" vertical="center"/>
    </xf>
    <xf numFmtId="0" fontId="8" fillId="5" borderId="14" xfId="1" applyBorder="1" applyAlignment="1">
      <alignment horizontal="left" vertical="center"/>
    </xf>
    <xf numFmtId="49" fontId="1" fillId="7" borderId="8" xfId="0" applyNumberFormat="1" applyFont="1" applyFill="1" applyBorder="1" applyAlignment="1">
      <alignment horizontal="left" vertical="center"/>
    </xf>
    <xf numFmtId="49" fontId="1" fillId="7" borderId="9" xfId="0" applyNumberFormat="1" applyFont="1" applyFill="1" applyBorder="1" applyAlignment="1">
      <alignment horizontal="left" vertical="center"/>
    </xf>
    <xf numFmtId="0" fontId="1" fillId="7" borderId="22" xfId="0" applyFont="1" applyFill="1" applyBorder="1" applyAlignment="1">
      <alignment horizontal="left" vertical="center" wrapText="1"/>
    </xf>
    <xf numFmtId="0" fontId="1" fillId="7" borderId="23" xfId="0" applyFont="1" applyFill="1" applyBorder="1" applyAlignment="1">
      <alignment horizontal="left" vertical="center" wrapText="1"/>
    </xf>
    <xf numFmtId="0" fontId="1" fillId="7" borderId="18"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3" borderId="23" xfId="0" applyFont="1" applyFill="1" applyBorder="1" applyAlignment="1">
      <alignment horizontal="left" vertical="center" wrapText="1"/>
    </xf>
    <xf numFmtId="0" fontId="2" fillId="3" borderId="24" xfId="0" applyFont="1" applyFill="1" applyBorder="1" applyAlignment="1">
      <alignment horizontal="left" vertical="center" wrapText="1"/>
    </xf>
    <xf numFmtId="0" fontId="1" fillId="4" borderId="22" xfId="0" applyNumberFormat="1" applyFont="1" applyFill="1" applyBorder="1" applyAlignment="1">
      <alignment horizontal="left" vertical="center" wrapText="1"/>
    </xf>
    <xf numFmtId="0" fontId="1" fillId="4" borderId="18" xfId="0" applyNumberFormat="1" applyFont="1" applyFill="1" applyBorder="1" applyAlignment="1">
      <alignment horizontal="left" vertical="center" wrapText="1"/>
    </xf>
    <xf numFmtId="49" fontId="2" fillId="3" borderId="1" xfId="0" applyNumberFormat="1" applyFont="1" applyFill="1" applyBorder="1" applyAlignment="1">
      <alignment horizontal="left" vertical="center"/>
    </xf>
    <xf numFmtId="0" fontId="1" fillId="4" borderId="1" xfId="0" applyNumberFormat="1" applyFont="1" applyFill="1" applyBorder="1" applyAlignment="1">
      <alignment horizontal="left" vertical="center" wrapText="1"/>
    </xf>
    <xf numFmtId="0" fontId="4" fillId="4" borderId="1" xfId="0" applyNumberFormat="1" applyFont="1" applyFill="1" applyBorder="1" applyAlignment="1">
      <alignment horizontal="left" vertical="center" wrapText="1"/>
    </xf>
    <xf numFmtId="0" fontId="0" fillId="7" borderId="1" xfId="0" applyFill="1" applyBorder="1" applyAlignment="1">
      <alignment horizontal="left" vertical="center" wrapText="1"/>
    </xf>
    <xf numFmtId="0" fontId="9" fillId="7" borderId="1" xfId="0" applyFont="1" applyFill="1" applyBorder="1" applyAlignment="1">
      <alignment horizontal="left" vertical="center"/>
    </xf>
    <xf numFmtId="0" fontId="9" fillId="7" borderId="1" xfId="0" applyFont="1" applyFill="1" applyBorder="1" applyAlignment="1">
      <alignment horizontal="left" vertical="center" wrapText="1"/>
    </xf>
    <xf numFmtId="0" fontId="9" fillId="7" borderId="11" xfId="0" applyFont="1" applyFill="1" applyBorder="1" applyAlignment="1">
      <alignment horizontal="center" vertical="center"/>
    </xf>
    <xf numFmtId="0" fontId="9" fillId="7" borderId="16" xfId="0" applyFont="1" applyFill="1" applyBorder="1" applyAlignment="1">
      <alignment horizontal="center" vertical="center"/>
    </xf>
    <xf numFmtId="0" fontId="9" fillId="7" borderId="13" xfId="0" applyFont="1" applyFill="1" applyBorder="1" applyAlignment="1">
      <alignment horizontal="center" vertical="center"/>
    </xf>
    <xf numFmtId="0" fontId="9" fillId="7" borderId="11" xfId="0" applyFont="1" applyFill="1" applyBorder="1" applyAlignment="1">
      <alignment horizontal="left" vertical="top" wrapText="1"/>
    </xf>
    <xf numFmtId="0" fontId="9" fillId="7" borderId="16" xfId="0" applyFont="1" applyFill="1" applyBorder="1" applyAlignment="1">
      <alignment horizontal="left" vertical="top" wrapText="1"/>
    </xf>
    <xf numFmtId="0" fontId="9" fillId="7" borderId="13" xfId="0" applyFont="1" applyFill="1" applyBorder="1" applyAlignment="1">
      <alignment horizontal="left" vertical="top" wrapText="1"/>
    </xf>
    <xf numFmtId="0" fontId="9" fillId="7" borderId="22" xfId="0" applyFont="1" applyFill="1" applyBorder="1" applyAlignment="1">
      <alignment horizontal="left" vertical="center" wrapText="1"/>
    </xf>
    <xf numFmtId="0" fontId="9" fillId="7" borderId="23" xfId="0" applyFont="1" applyFill="1" applyBorder="1" applyAlignment="1">
      <alignment horizontal="left" vertical="center" wrapText="1"/>
    </xf>
    <xf numFmtId="0" fontId="9" fillId="7" borderId="18" xfId="0" applyFont="1" applyFill="1" applyBorder="1" applyAlignment="1">
      <alignment horizontal="left" vertical="center" wrapText="1"/>
    </xf>
    <xf numFmtId="0" fontId="8" fillId="5" borderId="1" xfId="1" applyBorder="1" applyAlignment="1">
      <alignment horizontal="center" vertical="center" wrapText="1"/>
    </xf>
    <xf numFmtId="0" fontId="8" fillId="5" borderId="22" xfId="1" applyBorder="1" applyAlignment="1">
      <alignment horizontal="center" vertical="center" wrapText="1"/>
    </xf>
    <xf numFmtId="0" fontId="8" fillId="5" borderId="23" xfId="1" applyBorder="1" applyAlignment="1">
      <alignment horizontal="center" vertical="center" wrapText="1"/>
    </xf>
    <xf numFmtId="0" fontId="8" fillId="5" borderId="18" xfId="1" applyBorder="1" applyAlignment="1">
      <alignment horizontal="center" vertical="center" wrapText="1"/>
    </xf>
    <xf numFmtId="0" fontId="0" fillId="4" borderId="22" xfId="0" applyNumberFormat="1" applyFill="1" applyBorder="1" applyAlignment="1">
      <alignment horizontal="left" vertical="center"/>
    </xf>
    <xf numFmtId="0" fontId="0" fillId="4" borderId="23" xfId="0" applyNumberFormat="1" applyFill="1" applyBorder="1" applyAlignment="1">
      <alignment horizontal="left" vertical="center"/>
    </xf>
    <xf numFmtId="0" fontId="0" fillId="4" borderId="18" xfId="0" applyNumberFormat="1" applyFill="1" applyBorder="1" applyAlignment="1">
      <alignment horizontal="left" vertical="center"/>
    </xf>
    <xf numFmtId="0" fontId="27" fillId="10" borderId="22" xfId="0" applyFont="1" applyFill="1" applyBorder="1" applyAlignment="1">
      <alignment horizontal="center" vertical="center" wrapText="1"/>
    </xf>
    <xf numFmtId="0" fontId="27" fillId="10" borderId="23" xfId="0" applyFont="1" applyFill="1" applyBorder="1" applyAlignment="1">
      <alignment horizontal="center" vertical="center" wrapText="1"/>
    </xf>
    <xf numFmtId="0" fontId="27" fillId="10" borderId="18" xfId="0" applyFont="1" applyFill="1" applyBorder="1" applyAlignment="1">
      <alignment horizontal="center" vertical="center" wrapText="1"/>
    </xf>
    <xf numFmtId="0" fontId="0" fillId="4" borderId="0" xfId="0" applyNumberFormat="1" applyFill="1" applyAlignment="1">
      <alignment horizontal="left" vertical="center"/>
    </xf>
    <xf numFmtId="0" fontId="18" fillId="8" borderId="0" xfId="2" applyAlignment="1">
      <alignment horizontal="left" vertical="center"/>
    </xf>
    <xf numFmtId="166" fontId="32" fillId="4" borderId="0" xfId="1" applyNumberFormat="1" applyFont="1" applyFill="1" applyAlignment="1">
      <alignment horizontal="left" vertical="center"/>
    </xf>
    <xf numFmtId="49" fontId="32" fillId="11" borderId="3" xfId="1" applyNumberFormat="1" applyFont="1" applyFill="1" applyBorder="1" applyAlignment="1">
      <alignment horizontal="left" vertical="center"/>
    </xf>
    <xf numFmtId="0" fontId="32" fillId="11" borderId="4" xfId="1" applyFont="1" applyFill="1" applyBorder="1" applyAlignment="1">
      <alignment horizontal="left" vertical="center"/>
    </xf>
  </cellXfs>
  <cellStyles count="3">
    <cellStyle name="Good" xfId="1" builtinId="26"/>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B1:E196"/>
  <sheetViews>
    <sheetView topLeftCell="A66" zoomScaleNormal="100" workbookViewId="0">
      <selection activeCell="A189" sqref="A189:XFD196"/>
    </sheetView>
  </sheetViews>
  <sheetFormatPr defaultColWidth="9.140625" defaultRowHeight="11.25" x14ac:dyDescent="0.2"/>
  <cols>
    <col min="1" max="1" width="3.7109375" style="1" customWidth="1"/>
    <col min="2" max="2" width="77.28515625" style="1" customWidth="1"/>
    <col min="3" max="3" width="34" style="60" bestFit="1" customWidth="1"/>
    <col min="4" max="4" width="30.28515625" style="1" customWidth="1"/>
    <col min="5" max="5" width="10.42578125" style="1" customWidth="1"/>
    <col min="6" max="16384" width="9.140625" style="1"/>
  </cols>
  <sheetData>
    <row r="1" spans="2:4" ht="12" thickBot="1" x14ac:dyDescent="0.25"/>
    <row r="2" spans="2:4" x14ac:dyDescent="0.2">
      <c r="B2" s="142" t="s">
        <v>249</v>
      </c>
      <c r="C2" s="143"/>
      <c r="D2" s="144"/>
    </row>
    <row r="3" spans="2:4" x14ac:dyDescent="0.2">
      <c r="B3" s="39" t="s">
        <v>3</v>
      </c>
      <c r="C3" s="167" t="s">
        <v>177</v>
      </c>
      <c r="D3" s="168"/>
    </row>
    <row r="4" spans="2:4" x14ac:dyDescent="0.2">
      <c r="B4" s="79" t="s">
        <v>281</v>
      </c>
      <c r="C4" s="172" t="s">
        <v>178</v>
      </c>
      <c r="D4" s="173"/>
    </row>
    <row r="5" spans="2:4" x14ac:dyDescent="0.2">
      <c r="B5" s="39" t="s">
        <v>4</v>
      </c>
      <c r="C5" s="167" t="s">
        <v>361</v>
      </c>
      <c r="D5" s="168"/>
    </row>
    <row r="6" spans="2:4" ht="12" thickBot="1" x14ac:dyDescent="0.25">
      <c r="B6" s="40" t="s">
        <v>5</v>
      </c>
      <c r="C6" s="167" t="s">
        <v>179</v>
      </c>
      <c r="D6" s="168"/>
    </row>
    <row r="8" spans="2:4" ht="12" thickBot="1" x14ac:dyDescent="0.25">
      <c r="B8" s="141" t="s">
        <v>250</v>
      </c>
      <c r="C8" s="141"/>
      <c r="D8" s="141"/>
    </row>
    <row r="9" spans="2:4" x14ac:dyDescent="0.2">
      <c r="B9" s="3" t="s">
        <v>23</v>
      </c>
      <c r="C9" s="61" t="s">
        <v>24</v>
      </c>
      <c r="D9" s="56" t="s">
        <v>183</v>
      </c>
    </row>
    <row r="10" spans="2:4" x14ac:dyDescent="0.2">
      <c r="B10" s="41" t="s">
        <v>6</v>
      </c>
      <c r="C10" s="42" t="s">
        <v>7</v>
      </c>
      <c r="D10" s="48"/>
    </row>
    <row r="11" spans="2:4" x14ac:dyDescent="0.2">
      <c r="B11" s="41" t="s">
        <v>8</v>
      </c>
      <c r="C11" s="42" t="s">
        <v>7</v>
      </c>
      <c r="D11" s="48"/>
    </row>
    <row r="12" spans="2:4" x14ac:dyDescent="0.2">
      <c r="B12" s="41" t="s">
        <v>9</v>
      </c>
      <c r="C12" s="42" t="s">
        <v>7</v>
      </c>
      <c r="D12" s="48"/>
    </row>
    <row r="13" spans="2:4" x14ac:dyDescent="0.2">
      <c r="B13" s="41" t="s">
        <v>10</v>
      </c>
      <c r="C13" s="42" t="s">
        <v>7</v>
      </c>
      <c r="D13" s="48"/>
    </row>
    <row r="14" spans="2:4" x14ac:dyDescent="0.2">
      <c r="B14" s="174" t="s">
        <v>11</v>
      </c>
      <c r="C14" s="42" t="s">
        <v>12</v>
      </c>
      <c r="D14" s="48"/>
    </row>
    <row r="15" spans="2:4" ht="22.5" x14ac:dyDescent="0.2">
      <c r="B15" s="174"/>
      <c r="C15" s="42" t="s">
        <v>13</v>
      </c>
      <c r="D15" s="48" t="s">
        <v>283</v>
      </c>
    </row>
    <row r="16" spans="2:4" ht="22.5" x14ac:dyDescent="0.2">
      <c r="B16" s="174"/>
      <c r="C16" s="42" t="s">
        <v>284</v>
      </c>
      <c r="D16" s="48"/>
    </row>
    <row r="17" spans="2:4" x14ac:dyDescent="0.2">
      <c r="B17" s="174" t="s">
        <v>14</v>
      </c>
      <c r="C17" s="42" t="s">
        <v>12</v>
      </c>
      <c r="D17" s="48"/>
    </row>
    <row r="18" spans="2:4" ht="26.25" customHeight="1" x14ac:dyDescent="0.2">
      <c r="B18" s="174"/>
      <c r="C18" s="43" t="s">
        <v>13</v>
      </c>
      <c r="D18" s="48"/>
    </row>
    <row r="19" spans="2:4" x14ac:dyDescent="0.2">
      <c r="B19" s="41" t="s">
        <v>15</v>
      </c>
      <c r="C19" s="42" t="s">
        <v>16</v>
      </c>
      <c r="D19" s="48"/>
    </row>
    <row r="20" spans="2:4" ht="24.75" customHeight="1" x14ac:dyDescent="0.2">
      <c r="B20" s="41" t="s">
        <v>0</v>
      </c>
      <c r="C20" s="42" t="s">
        <v>181</v>
      </c>
      <c r="D20" s="48"/>
    </row>
    <row r="21" spans="2:4" x14ac:dyDescent="0.2">
      <c r="B21" s="174" t="s">
        <v>17</v>
      </c>
      <c r="C21" s="42" t="s">
        <v>18</v>
      </c>
      <c r="D21" s="48"/>
    </row>
    <row r="22" spans="2:4" ht="23.45" customHeight="1" x14ac:dyDescent="0.2">
      <c r="B22" s="174"/>
      <c r="C22" s="42" t="s">
        <v>19</v>
      </c>
      <c r="D22" s="48"/>
    </row>
    <row r="23" spans="2:4" x14ac:dyDescent="0.2">
      <c r="B23" s="41" t="s">
        <v>20</v>
      </c>
      <c r="C23" s="42" t="s">
        <v>21</v>
      </c>
      <c r="D23" s="48"/>
    </row>
    <row r="24" spans="2:4" ht="12" thickBot="1" x14ac:dyDescent="0.25">
      <c r="B24" s="44" t="s">
        <v>22</v>
      </c>
      <c r="C24" s="127"/>
      <c r="D24" s="49"/>
    </row>
    <row r="25" spans="2:4" ht="23.25" customHeight="1" x14ac:dyDescent="0.2">
      <c r="B25" s="154" t="s">
        <v>285</v>
      </c>
      <c r="C25" s="154"/>
      <c r="D25" s="154"/>
    </row>
    <row r="26" spans="2:4" ht="12" thickBot="1" x14ac:dyDescent="0.25"/>
    <row r="27" spans="2:4" x14ac:dyDescent="0.2">
      <c r="B27" s="142" t="s">
        <v>251</v>
      </c>
      <c r="C27" s="143"/>
      <c r="D27" s="144"/>
    </row>
    <row r="28" spans="2:4" x14ac:dyDescent="0.2">
      <c r="B28" s="4" t="s">
        <v>25</v>
      </c>
      <c r="C28" s="145" t="s">
        <v>100</v>
      </c>
      <c r="D28" s="146"/>
    </row>
    <row r="29" spans="2:4" x14ac:dyDescent="0.2">
      <c r="B29" s="41" t="s">
        <v>182</v>
      </c>
      <c r="C29" s="139" t="s">
        <v>186</v>
      </c>
      <c r="D29" s="140"/>
    </row>
    <row r="30" spans="2:4" x14ac:dyDescent="0.2">
      <c r="B30" s="41" t="s">
        <v>180</v>
      </c>
      <c r="C30" s="62" t="s">
        <v>184</v>
      </c>
      <c r="D30" s="47" t="s">
        <v>185</v>
      </c>
    </row>
    <row r="31" spans="2:4" ht="22.5" x14ac:dyDescent="0.2">
      <c r="B31" s="75" t="s">
        <v>252</v>
      </c>
      <c r="C31" s="53" t="s">
        <v>209</v>
      </c>
      <c r="D31" s="54" t="s">
        <v>280</v>
      </c>
    </row>
    <row r="32" spans="2:4" x14ac:dyDescent="0.2">
      <c r="B32" s="151" t="s">
        <v>286</v>
      </c>
      <c r="C32" s="63" t="s">
        <v>242</v>
      </c>
      <c r="D32" s="43" t="s">
        <v>370</v>
      </c>
    </row>
    <row r="33" spans="2:4" x14ac:dyDescent="0.2">
      <c r="B33" s="152"/>
      <c r="C33" s="63" t="s">
        <v>242</v>
      </c>
      <c r="D33" s="43" t="s">
        <v>371</v>
      </c>
    </row>
    <row r="34" spans="2:4" x14ac:dyDescent="0.2">
      <c r="B34" s="152"/>
      <c r="C34" s="63" t="s">
        <v>242</v>
      </c>
      <c r="D34" s="43" t="s">
        <v>372</v>
      </c>
    </row>
    <row r="35" spans="2:4" x14ac:dyDescent="0.2">
      <c r="B35" s="152"/>
      <c r="C35" s="63" t="s">
        <v>242</v>
      </c>
      <c r="D35" s="43" t="s">
        <v>289</v>
      </c>
    </row>
    <row r="36" spans="2:4" x14ac:dyDescent="0.2">
      <c r="B36" s="153"/>
      <c r="C36" s="63" t="s">
        <v>288</v>
      </c>
      <c r="D36" s="43" t="s">
        <v>287</v>
      </c>
    </row>
    <row r="37" spans="2:4" x14ac:dyDescent="0.2">
      <c r="B37" s="41" t="s">
        <v>26</v>
      </c>
      <c r="C37" s="139"/>
      <c r="D37" s="140"/>
    </row>
    <row r="38" spans="2:4" x14ac:dyDescent="0.2">
      <c r="B38" s="155" t="s">
        <v>307</v>
      </c>
      <c r="C38" s="50" t="s">
        <v>290</v>
      </c>
      <c r="D38" s="81" t="s">
        <v>291</v>
      </c>
    </row>
    <row r="39" spans="2:4" x14ac:dyDescent="0.2">
      <c r="B39" s="156"/>
      <c r="C39" s="50" t="s">
        <v>295</v>
      </c>
      <c r="D39" s="81" t="s">
        <v>292</v>
      </c>
    </row>
    <row r="40" spans="2:4" x14ac:dyDescent="0.2">
      <c r="B40" s="156"/>
      <c r="C40" s="50" t="s">
        <v>294</v>
      </c>
      <c r="D40" s="81" t="s">
        <v>296</v>
      </c>
    </row>
    <row r="41" spans="2:4" x14ac:dyDescent="0.2">
      <c r="B41" s="157"/>
      <c r="C41" s="50" t="s">
        <v>293</v>
      </c>
      <c r="D41" s="81" t="s">
        <v>297</v>
      </c>
    </row>
    <row r="42" spans="2:4" ht="33.75" x14ac:dyDescent="0.2">
      <c r="B42" s="41" t="s">
        <v>187</v>
      </c>
      <c r="C42" s="147" t="s">
        <v>242</v>
      </c>
      <c r="D42" s="148"/>
    </row>
    <row r="43" spans="2:4" ht="15" x14ac:dyDescent="0.2">
      <c r="B43" s="41" t="s">
        <v>27</v>
      </c>
      <c r="C43" s="149" t="s">
        <v>364</v>
      </c>
      <c r="D43" s="150"/>
    </row>
    <row r="44" spans="2:4" ht="20.45" customHeight="1" x14ac:dyDescent="0.2">
      <c r="B44" s="155" t="s">
        <v>28</v>
      </c>
      <c r="C44" s="50" t="s">
        <v>198</v>
      </c>
      <c r="D44" s="46" t="s">
        <v>245</v>
      </c>
    </row>
    <row r="45" spans="2:4" ht="15" x14ac:dyDescent="0.2">
      <c r="B45" s="156"/>
      <c r="C45" s="50" t="s">
        <v>199</v>
      </c>
      <c r="D45" s="52"/>
    </row>
    <row r="46" spans="2:4" ht="15" x14ac:dyDescent="0.2">
      <c r="B46" s="156"/>
      <c r="C46" s="50" t="s">
        <v>200</v>
      </c>
      <c r="D46" s="52"/>
    </row>
    <row r="47" spans="2:4" ht="22.5" x14ac:dyDescent="0.2">
      <c r="B47" s="157"/>
      <c r="C47" s="50" t="s">
        <v>201</v>
      </c>
      <c r="D47" s="46" t="s">
        <v>248</v>
      </c>
    </row>
    <row r="48" spans="2:4" ht="15" x14ac:dyDescent="0.2">
      <c r="B48" s="41" t="s">
        <v>29</v>
      </c>
      <c r="C48" s="149"/>
      <c r="D48" s="150"/>
    </row>
    <row r="49" spans="2:4" x14ac:dyDescent="0.2">
      <c r="B49" s="155" t="s">
        <v>30</v>
      </c>
      <c r="C49" s="50" t="s">
        <v>196</v>
      </c>
      <c r="D49" s="46"/>
    </row>
    <row r="50" spans="2:4" x14ac:dyDescent="0.2">
      <c r="B50" s="157"/>
      <c r="C50" s="50" t="s">
        <v>197</v>
      </c>
      <c r="D50" s="46"/>
    </row>
    <row r="51" spans="2:4" ht="22.5" x14ac:dyDescent="0.2">
      <c r="B51" s="41" t="s">
        <v>190</v>
      </c>
      <c r="C51" s="63" t="s">
        <v>362</v>
      </c>
      <c r="D51" s="43" t="s">
        <v>188</v>
      </c>
    </row>
    <row r="52" spans="2:4" ht="22.5" x14ac:dyDescent="0.2">
      <c r="B52" s="41" t="s">
        <v>191</v>
      </c>
      <c r="C52" s="63" t="s">
        <v>362</v>
      </c>
      <c r="D52" s="43" t="s">
        <v>188</v>
      </c>
    </row>
    <row r="53" spans="2:4" x14ac:dyDescent="0.2">
      <c r="B53" s="41" t="s">
        <v>31</v>
      </c>
      <c r="C53" s="139"/>
      <c r="D53" s="140"/>
    </row>
    <row r="54" spans="2:4" x14ac:dyDescent="0.2">
      <c r="B54" s="41" t="s">
        <v>32</v>
      </c>
      <c r="C54" s="139"/>
      <c r="D54" s="140"/>
    </row>
    <row r="55" spans="2:4" x14ac:dyDescent="0.2">
      <c r="B55" s="155" t="s">
        <v>33</v>
      </c>
      <c r="C55" s="50" t="s">
        <v>194</v>
      </c>
      <c r="D55" s="46"/>
    </row>
    <row r="56" spans="2:4" x14ac:dyDescent="0.2">
      <c r="B56" s="157"/>
      <c r="C56" s="50" t="s">
        <v>195</v>
      </c>
      <c r="D56" s="46"/>
    </row>
    <row r="57" spans="2:4" x14ac:dyDescent="0.2">
      <c r="B57" s="41" t="s">
        <v>34</v>
      </c>
      <c r="C57" s="147" t="s">
        <v>229</v>
      </c>
      <c r="D57" s="148"/>
    </row>
    <row r="58" spans="2:4" x14ac:dyDescent="0.2">
      <c r="B58" s="41" t="s">
        <v>35</v>
      </c>
      <c r="C58" s="139"/>
      <c r="D58" s="140"/>
    </row>
    <row r="59" spans="2:4" x14ac:dyDescent="0.2">
      <c r="B59" s="41" t="s">
        <v>36</v>
      </c>
      <c r="C59" s="139"/>
      <c r="D59" s="140"/>
    </row>
    <row r="60" spans="2:4" ht="22.5" x14ac:dyDescent="0.2">
      <c r="B60" s="155" t="s">
        <v>189</v>
      </c>
      <c r="C60" s="50" t="s">
        <v>202</v>
      </c>
      <c r="D60" s="46" t="s">
        <v>206</v>
      </c>
    </row>
    <row r="61" spans="2:4" ht="22.5" x14ac:dyDescent="0.2">
      <c r="B61" s="156"/>
      <c r="C61" s="50" t="s">
        <v>203</v>
      </c>
      <c r="D61" s="46" t="s">
        <v>206</v>
      </c>
    </row>
    <row r="62" spans="2:4" ht="22.5" x14ac:dyDescent="0.2">
      <c r="B62" s="156"/>
      <c r="C62" s="50" t="s">
        <v>204</v>
      </c>
      <c r="D62" s="46" t="s">
        <v>206</v>
      </c>
    </row>
    <row r="63" spans="2:4" ht="22.5" x14ac:dyDescent="0.2">
      <c r="B63" s="157"/>
      <c r="C63" s="50" t="s">
        <v>205</v>
      </c>
      <c r="D63" s="46" t="s">
        <v>206</v>
      </c>
    </row>
    <row r="64" spans="2:4" x14ac:dyDescent="0.2">
      <c r="B64" s="151" t="s">
        <v>37</v>
      </c>
      <c r="C64" s="50" t="s">
        <v>207</v>
      </c>
      <c r="D64" s="54"/>
    </row>
    <row r="65" spans="2:4" x14ac:dyDescent="0.2">
      <c r="B65" s="153"/>
      <c r="C65" s="50" t="s">
        <v>208</v>
      </c>
      <c r="D65" s="54"/>
    </row>
    <row r="66" spans="2:4" x14ac:dyDescent="0.2">
      <c r="B66" s="41" t="s">
        <v>38</v>
      </c>
      <c r="C66" s="139"/>
      <c r="D66" s="140"/>
    </row>
    <row r="67" spans="2:4" ht="22.5" x14ac:dyDescent="0.2">
      <c r="B67" s="41" t="s">
        <v>298</v>
      </c>
      <c r="C67" s="147" t="s">
        <v>242</v>
      </c>
      <c r="D67" s="148"/>
    </row>
    <row r="68" spans="2:4" ht="22.5" x14ac:dyDescent="0.2">
      <c r="B68" s="41" t="s">
        <v>39</v>
      </c>
      <c r="C68" s="147" t="s">
        <v>242</v>
      </c>
      <c r="D68" s="148"/>
    </row>
    <row r="69" spans="2:4" x14ac:dyDescent="0.2">
      <c r="B69" s="41" t="s">
        <v>53</v>
      </c>
      <c r="C69" s="147" t="s">
        <v>242</v>
      </c>
      <c r="D69" s="148"/>
    </row>
    <row r="70" spans="2:4" x14ac:dyDescent="0.2">
      <c r="B70" s="41" t="s">
        <v>308</v>
      </c>
      <c r="C70" s="147" t="s">
        <v>242</v>
      </c>
      <c r="D70" s="148"/>
    </row>
    <row r="71" spans="2:4" x14ac:dyDescent="0.2">
      <c r="B71" s="41" t="s">
        <v>40</v>
      </c>
      <c r="C71" s="63" t="s">
        <v>193</v>
      </c>
      <c r="D71" s="43" t="s">
        <v>192</v>
      </c>
    </row>
    <row r="72" spans="2:4" x14ac:dyDescent="0.2">
      <c r="B72" s="41" t="s">
        <v>41</v>
      </c>
      <c r="C72" s="161"/>
      <c r="D72" s="162"/>
    </row>
    <row r="73" spans="2:4" x14ac:dyDescent="0.2">
      <c r="B73" s="41" t="s">
        <v>42</v>
      </c>
      <c r="C73" s="139"/>
      <c r="D73" s="140"/>
    </row>
    <row r="74" spans="2:4" x14ac:dyDescent="0.2">
      <c r="B74" s="41" t="s">
        <v>54</v>
      </c>
      <c r="C74" s="147" t="s">
        <v>229</v>
      </c>
      <c r="D74" s="148"/>
    </row>
    <row r="75" spans="2:4" x14ac:dyDescent="0.2">
      <c r="B75" s="55" t="s">
        <v>43</v>
      </c>
      <c r="C75" s="163"/>
      <c r="D75" s="164"/>
    </row>
    <row r="76" spans="2:4" x14ac:dyDescent="0.2">
      <c r="B76" s="155" t="s">
        <v>44</v>
      </c>
      <c r="C76" s="50" t="s">
        <v>194</v>
      </c>
      <c r="D76" s="46" t="s">
        <v>245</v>
      </c>
    </row>
    <row r="77" spans="2:4" x14ac:dyDescent="0.2">
      <c r="B77" s="157"/>
      <c r="C77" s="50" t="s">
        <v>195</v>
      </c>
      <c r="D77" s="46" t="s">
        <v>246</v>
      </c>
    </row>
    <row r="78" spans="2:4" ht="22.5" x14ac:dyDescent="0.2">
      <c r="B78" s="41" t="s">
        <v>45</v>
      </c>
      <c r="C78" s="163"/>
      <c r="D78" s="164"/>
    </row>
    <row r="79" spans="2:4" x14ac:dyDescent="0.2">
      <c r="B79" s="41" t="s">
        <v>46</v>
      </c>
      <c r="C79" s="139"/>
      <c r="D79" s="140"/>
    </row>
    <row r="80" spans="2:4" x14ac:dyDescent="0.2">
      <c r="B80" s="41" t="s">
        <v>47</v>
      </c>
      <c r="C80" s="165"/>
      <c r="D80" s="166"/>
    </row>
    <row r="81" spans="2:4" x14ac:dyDescent="0.2">
      <c r="B81" s="41" t="s">
        <v>48</v>
      </c>
      <c r="C81" s="139"/>
      <c r="D81" s="140"/>
    </row>
    <row r="82" spans="2:4" x14ac:dyDescent="0.2">
      <c r="B82" s="41" t="s">
        <v>49</v>
      </c>
      <c r="C82" s="139"/>
      <c r="D82" s="140"/>
    </row>
    <row r="83" spans="2:4" x14ac:dyDescent="0.2">
      <c r="B83" s="41" t="s">
        <v>50</v>
      </c>
      <c r="C83" s="139"/>
      <c r="D83" s="140"/>
    </row>
    <row r="84" spans="2:4" x14ac:dyDescent="0.2">
      <c r="B84" s="41" t="s">
        <v>51</v>
      </c>
      <c r="C84" s="139"/>
      <c r="D84" s="140"/>
    </row>
    <row r="85" spans="2:4" ht="12" thickBot="1" x14ac:dyDescent="0.25">
      <c r="B85" s="44" t="s">
        <v>52</v>
      </c>
      <c r="C85" s="139"/>
      <c r="D85" s="140"/>
    </row>
    <row r="86" spans="2:4" x14ac:dyDescent="0.2">
      <c r="B86" s="5" t="s">
        <v>55</v>
      </c>
      <c r="C86" s="64" t="s">
        <v>56</v>
      </c>
      <c r="D86" s="72" t="s">
        <v>95</v>
      </c>
    </row>
    <row r="87" spans="2:4" x14ac:dyDescent="0.2">
      <c r="B87" s="41" t="s">
        <v>210</v>
      </c>
      <c r="C87" s="68" t="s">
        <v>229</v>
      </c>
      <c r="D87" s="68" t="s">
        <v>229</v>
      </c>
    </row>
    <row r="88" spans="2:4" x14ac:dyDescent="0.2">
      <c r="B88" s="41" t="s">
        <v>57</v>
      </c>
      <c r="C88" s="68" t="s">
        <v>229</v>
      </c>
      <c r="D88" s="68" t="s">
        <v>229</v>
      </c>
    </row>
    <row r="89" spans="2:4" x14ac:dyDescent="0.2">
      <c r="B89" s="41" t="s">
        <v>58</v>
      </c>
      <c r="C89" s="68" t="s">
        <v>229</v>
      </c>
      <c r="D89" s="68" t="s">
        <v>229</v>
      </c>
    </row>
    <row r="90" spans="2:4" ht="22.5" x14ac:dyDescent="0.2">
      <c r="B90" s="41" t="s">
        <v>212</v>
      </c>
      <c r="C90" s="68" t="s">
        <v>229</v>
      </c>
      <c r="D90" s="68" t="s">
        <v>229</v>
      </c>
    </row>
    <row r="91" spans="2:4" ht="12.6" customHeight="1" x14ac:dyDescent="0.2">
      <c r="B91" s="41" t="s">
        <v>247</v>
      </c>
      <c r="C91" s="71"/>
      <c r="D91" s="58"/>
    </row>
    <row r="92" spans="2:4" x14ac:dyDescent="0.2">
      <c r="B92" s="41" t="s">
        <v>59</v>
      </c>
      <c r="C92" s="71"/>
      <c r="D92" s="57" t="s">
        <v>60</v>
      </c>
    </row>
    <row r="93" spans="2:4" ht="22.5" x14ac:dyDescent="0.2">
      <c r="B93" s="41" t="s">
        <v>61</v>
      </c>
      <c r="C93" s="68" t="s">
        <v>229</v>
      </c>
      <c r="D93" s="68" t="s">
        <v>229</v>
      </c>
    </row>
    <row r="94" spans="2:4" x14ac:dyDescent="0.2">
      <c r="B94" s="41" t="s">
        <v>214</v>
      </c>
      <c r="C94" s="68" t="s">
        <v>239</v>
      </c>
      <c r="D94" s="68" t="s">
        <v>239</v>
      </c>
    </row>
    <row r="95" spans="2:4" x14ac:dyDescent="0.2">
      <c r="B95" s="41" t="s">
        <v>62</v>
      </c>
      <c r="C95" s="68" t="s">
        <v>229</v>
      </c>
      <c r="D95" s="68" t="s">
        <v>229</v>
      </c>
    </row>
    <row r="96" spans="2:4" x14ac:dyDescent="0.2">
      <c r="B96" s="41" t="s">
        <v>63</v>
      </c>
      <c r="C96" s="71"/>
      <c r="D96" s="71"/>
    </row>
    <row r="97" spans="2:4" x14ac:dyDescent="0.2">
      <c r="B97" s="75" t="s">
        <v>64</v>
      </c>
      <c r="C97" s="71"/>
      <c r="D97" s="71"/>
    </row>
    <row r="98" spans="2:4" x14ac:dyDescent="0.2">
      <c r="B98" s="75" t="s">
        <v>65</v>
      </c>
      <c r="C98" s="71"/>
      <c r="D98" s="71"/>
    </row>
    <row r="99" spans="2:4" x14ac:dyDescent="0.2">
      <c r="B99" s="41" t="s">
        <v>66</v>
      </c>
      <c r="C99" s="71" t="s">
        <v>240</v>
      </c>
      <c r="D99" s="71" t="s">
        <v>240</v>
      </c>
    </row>
    <row r="100" spans="2:4" ht="22.5" x14ac:dyDescent="0.2">
      <c r="B100" s="41" t="s">
        <v>211</v>
      </c>
      <c r="C100" s="71"/>
      <c r="D100" s="71"/>
    </row>
    <row r="101" spans="2:4" x14ac:dyDescent="0.2">
      <c r="B101" s="41" t="s">
        <v>67</v>
      </c>
      <c r="C101" s="68" t="s">
        <v>229</v>
      </c>
      <c r="D101" s="68" t="s">
        <v>229</v>
      </c>
    </row>
    <row r="102" spans="2:4" x14ac:dyDescent="0.2">
      <c r="B102" s="41" t="s">
        <v>213</v>
      </c>
      <c r="C102" s="68" t="s">
        <v>229</v>
      </c>
      <c r="D102" s="68" t="s">
        <v>229</v>
      </c>
    </row>
    <row r="103" spans="2:4" x14ac:dyDescent="0.2">
      <c r="B103" s="41" t="s">
        <v>68</v>
      </c>
      <c r="C103" s="68" t="s">
        <v>229</v>
      </c>
      <c r="D103" s="68" t="s">
        <v>229</v>
      </c>
    </row>
    <row r="104" spans="2:4" x14ac:dyDescent="0.2">
      <c r="B104" s="41" t="s">
        <v>69</v>
      </c>
      <c r="C104" s="68" t="s">
        <v>229</v>
      </c>
      <c r="D104" s="68" t="s">
        <v>229</v>
      </c>
    </row>
    <row r="105" spans="2:4" x14ac:dyDescent="0.2">
      <c r="B105" s="41" t="s">
        <v>70</v>
      </c>
      <c r="C105" s="51" t="s">
        <v>60</v>
      </c>
      <c r="D105" s="68" t="s">
        <v>229</v>
      </c>
    </row>
    <row r="106" spans="2:4" x14ac:dyDescent="0.2">
      <c r="B106" s="41" t="s">
        <v>241</v>
      </c>
      <c r="C106" s="68" t="s">
        <v>239</v>
      </c>
      <c r="D106" s="68" t="s">
        <v>239</v>
      </c>
    </row>
    <row r="107" spans="2:4" ht="23.25" thickBot="1" x14ac:dyDescent="0.25">
      <c r="B107" s="44" t="s">
        <v>71</v>
      </c>
      <c r="C107" s="71"/>
      <c r="D107" s="58"/>
    </row>
    <row r="108" spans="2:4" x14ac:dyDescent="0.2">
      <c r="B108" s="5" t="s">
        <v>72</v>
      </c>
      <c r="C108" s="61" t="s">
        <v>94</v>
      </c>
      <c r="D108" s="56" t="s">
        <v>183</v>
      </c>
    </row>
    <row r="109" spans="2:4" x14ac:dyDescent="0.2">
      <c r="B109" s="151" t="s">
        <v>96</v>
      </c>
      <c r="C109" s="42" t="s">
        <v>73</v>
      </c>
      <c r="D109" s="59"/>
    </row>
    <row r="110" spans="2:4" x14ac:dyDescent="0.2">
      <c r="B110" s="152"/>
      <c r="C110" s="42" t="s">
        <v>74</v>
      </c>
      <c r="D110" s="59"/>
    </row>
    <row r="111" spans="2:4" x14ac:dyDescent="0.2">
      <c r="B111" s="152"/>
      <c r="C111" s="42" t="s">
        <v>75</v>
      </c>
      <c r="D111" s="59"/>
    </row>
    <row r="112" spans="2:4" x14ac:dyDescent="0.2">
      <c r="B112" s="152"/>
      <c r="C112" s="42" t="s">
        <v>76</v>
      </c>
      <c r="D112" s="59"/>
    </row>
    <row r="113" spans="2:4" x14ac:dyDescent="0.2">
      <c r="B113" s="152"/>
      <c r="C113" s="42" t="s">
        <v>77</v>
      </c>
      <c r="D113" s="59"/>
    </row>
    <row r="114" spans="2:4" x14ac:dyDescent="0.2">
      <c r="B114" s="152"/>
      <c r="C114" s="42" t="s">
        <v>78</v>
      </c>
      <c r="D114" s="59"/>
    </row>
    <row r="115" spans="2:4" x14ac:dyDescent="0.2">
      <c r="B115" s="152"/>
      <c r="C115" s="42" t="s">
        <v>79</v>
      </c>
      <c r="D115" s="59"/>
    </row>
    <row r="116" spans="2:4" x14ac:dyDescent="0.2">
      <c r="B116" s="152"/>
      <c r="C116" s="42" t="s">
        <v>80</v>
      </c>
      <c r="D116" s="59"/>
    </row>
    <row r="117" spans="2:4" x14ac:dyDescent="0.2">
      <c r="B117" s="152"/>
      <c r="C117" s="42" t="s">
        <v>81</v>
      </c>
      <c r="D117" s="59"/>
    </row>
    <row r="118" spans="2:4" x14ac:dyDescent="0.2">
      <c r="B118" s="152"/>
      <c r="C118" s="42" t="s">
        <v>82</v>
      </c>
      <c r="D118" s="59"/>
    </row>
    <row r="119" spans="2:4" x14ac:dyDescent="0.2">
      <c r="B119" s="152"/>
      <c r="C119" s="42" t="s">
        <v>83</v>
      </c>
      <c r="D119" s="59"/>
    </row>
    <row r="120" spans="2:4" x14ac:dyDescent="0.2">
      <c r="B120" s="153"/>
      <c r="C120" s="42" t="s">
        <v>84</v>
      </c>
      <c r="D120" s="59"/>
    </row>
    <row r="121" spans="2:4" x14ac:dyDescent="0.2">
      <c r="B121" s="158" t="s">
        <v>97</v>
      </c>
      <c r="C121" s="42" t="s">
        <v>85</v>
      </c>
      <c r="D121" s="59"/>
    </row>
    <row r="122" spans="2:4" x14ac:dyDescent="0.2">
      <c r="B122" s="159"/>
      <c r="C122" s="42" t="s">
        <v>86</v>
      </c>
      <c r="D122" s="59"/>
    </row>
    <row r="123" spans="2:4" x14ac:dyDescent="0.2">
      <c r="B123" s="159"/>
      <c r="C123" s="42" t="s">
        <v>87</v>
      </c>
      <c r="D123" s="59"/>
    </row>
    <row r="124" spans="2:4" x14ac:dyDescent="0.2">
      <c r="B124" s="159"/>
      <c r="C124" s="42" t="s">
        <v>88</v>
      </c>
      <c r="D124" s="59"/>
    </row>
    <row r="125" spans="2:4" x14ac:dyDescent="0.2">
      <c r="B125" s="159"/>
      <c r="C125" s="42" t="s">
        <v>79</v>
      </c>
      <c r="D125" s="59"/>
    </row>
    <row r="126" spans="2:4" x14ac:dyDescent="0.2">
      <c r="B126" s="160"/>
      <c r="C126" s="42" t="s">
        <v>82</v>
      </c>
      <c r="D126" s="59"/>
    </row>
    <row r="127" spans="2:4" x14ac:dyDescent="0.2">
      <c r="B127" s="158" t="s">
        <v>98</v>
      </c>
      <c r="C127" s="42" t="s">
        <v>89</v>
      </c>
      <c r="D127" s="59"/>
    </row>
    <row r="128" spans="2:4" x14ac:dyDescent="0.2">
      <c r="B128" s="159"/>
      <c r="C128" s="42" t="s">
        <v>90</v>
      </c>
      <c r="D128" s="59"/>
    </row>
    <row r="129" spans="2:4" x14ac:dyDescent="0.2">
      <c r="B129" s="160"/>
      <c r="C129" s="42" t="s">
        <v>91</v>
      </c>
      <c r="D129" s="59"/>
    </row>
    <row r="130" spans="2:4" x14ac:dyDescent="0.2">
      <c r="B130" s="158" t="s">
        <v>215</v>
      </c>
      <c r="C130" s="42" t="s">
        <v>79</v>
      </c>
      <c r="D130" s="59"/>
    </row>
    <row r="131" spans="2:4" x14ac:dyDescent="0.2">
      <c r="B131" s="159"/>
      <c r="C131" s="42" t="s">
        <v>80</v>
      </c>
      <c r="D131" s="59"/>
    </row>
    <row r="132" spans="2:4" x14ac:dyDescent="0.2">
      <c r="B132" s="160"/>
      <c r="C132" s="42" t="s">
        <v>81</v>
      </c>
      <c r="D132" s="59"/>
    </row>
    <row r="133" spans="2:4" x14ac:dyDescent="0.2">
      <c r="B133" s="158" t="s">
        <v>373</v>
      </c>
      <c r="C133" s="42" t="s">
        <v>92</v>
      </c>
      <c r="D133" s="59"/>
    </row>
    <row r="134" spans="2:4" x14ac:dyDescent="0.2">
      <c r="B134" s="159"/>
      <c r="C134" s="42" t="s">
        <v>93</v>
      </c>
      <c r="D134" s="59"/>
    </row>
    <row r="135" spans="2:4" x14ac:dyDescent="0.2">
      <c r="B135" s="160"/>
      <c r="C135" s="42" t="s">
        <v>11</v>
      </c>
      <c r="D135" s="59"/>
    </row>
    <row r="136" spans="2:4" x14ac:dyDescent="0.2">
      <c r="B136" s="158" t="s">
        <v>374</v>
      </c>
      <c r="C136" s="42" t="s">
        <v>92</v>
      </c>
      <c r="D136" s="121"/>
    </row>
    <row r="137" spans="2:4" x14ac:dyDescent="0.2">
      <c r="B137" s="160"/>
      <c r="C137" s="42" t="s">
        <v>11</v>
      </c>
      <c r="D137" s="121"/>
    </row>
    <row r="138" spans="2:4" x14ac:dyDescent="0.2">
      <c r="B138" s="158" t="s">
        <v>99</v>
      </c>
      <c r="C138" s="42" t="s">
        <v>73</v>
      </c>
      <c r="D138" s="59"/>
    </row>
    <row r="139" spans="2:4" x14ac:dyDescent="0.2">
      <c r="B139" s="159"/>
      <c r="C139" s="42" t="s">
        <v>74</v>
      </c>
      <c r="D139" s="59"/>
    </row>
    <row r="140" spans="2:4" x14ac:dyDescent="0.2">
      <c r="B140" s="159"/>
      <c r="C140" s="42" t="s">
        <v>75</v>
      </c>
      <c r="D140" s="59"/>
    </row>
    <row r="141" spans="2:4" x14ac:dyDescent="0.2">
      <c r="B141" s="159"/>
      <c r="C141" s="42" t="s">
        <v>76</v>
      </c>
      <c r="D141" s="59"/>
    </row>
    <row r="142" spans="2:4" x14ac:dyDescent="0.2">
      <c r="B142" s="159"/>
      <c r="C142" s="42" t="s">
        <v>77</v>
      </c>
      <c r="D142" s="59"/>
    </row>
    <row r="143" spans="2:4" x14ac:dyDescent="0.2">
      <c r="B143" s="159"/>
      <c r="C143" s="42" t="s">
        <v>78</v>
      </c>
      <c r="D143" s="59"/>
    </row>
    <row r="144" spans="2:4" x14ac:dyDescent="0.2">
      <c r="B144" s="159"/>
      <c r="C144" s="42" t="s">
        <v>79</v>
      </c>
      <c r="D144" s="59"/>
    </row>
    <row r="145" spans="2:5" x14ac:dyDescent="0.2">
      <c r="B145" s="159"/>
      <c r="C145" s="42" t="s">
        <v>80</v>
      </c>
      <c r="D145" s="59"/>
    </row>
    <row r="146" spans="2:5" x14ac:dyDescent="0.2">
      <c r="B146" s="159"/>
      <c r="C146" s="42" t="s">
        <v>81</v>
      </c>
      <c r="D146" s="59"/>
    </row>
    <row r="147" spans="2:5" ht="12" thickBot="1" x14ac:dyDescent="0.25">
      <c r="B147" s="171"/>
      <c r="C147" s="45" t="s">
        <v>82</v>
      </c>
      <c r="D147" s="59"/>
    </row>
    <row r="148" spans="2:5" x14ac:dyDescent="0.2">
      <c r="B148" s="3" t="s">
        <v>105</v>
      </c>
      <c r="C148" s="169" t="s">
        <v>100</v>
      </c>
      <c r="D148" s="170"/>
    </row>
    <row r="149" spans="2:5" ht="12" thickBot="1" x14ac:dyDescent="0.25">
      <c r="B149" s="41" t="s">
        <v>216</v>
      </c>
      <c r="C149" s="147" t="s">
        <v>229</v>
      </c>
      <c r="D149" s="148"/>
    </row>
    <row r="150" spans="2:5" x14ac:dyDescent="0.2">
      <c r="B150" s="151" t="s">
        <v>217</v>
      </c>
      <c r="C150" s="64" t="s">
        <v>219</v>
      </c>
      <c r="D150" s="64" t="s">
        <v>222</v>
      </c>
      <c r="E150" s="64" t="s">
        <v>218</v>
      </c>
    </row>
    <row r="151" spans="2:5" x14ac:dyDescent="0.2">
      <c r="B151" s="152"/>
      <c r="C151" s="65" t="s">
        <v>220</v>
      </c>
      <c r="D151" s="59" t="s">
        <v>228</v>
      </c>
      <c r="E151" s="59" t="s">
        <v>229</v>
      </c>
    </row>
    <row r="152" spans="2:5" x14ac:dyDescent="0.2">
      <c r="B152" s="152"/>
      <c r="C152" s="65" t="s">
        <v>221</v>
      </c>
      <c r="D152" s="59" t="s">
        <v>228</v>
      </c>
      <c r="E152" s="59" t="s">
        <v>229</v>
      </c>
    </row>
    <row r="153" spans="2:5" x14ac:dyDescent="0.2">
      <c r="B153" s="152"/>
      <c r="C153" s="65" t="s">
        <v>223</v>
      </c>
      <c r="D153" s="59" t="s">
        <v>228</v>
      </c>
      <c r="E153" s="59" t="s">
        <v>229</v>
      </c>
    </row>
    <row r="154" spans="2:5" x14ac:dyDescent="0.2">
      <c r="B154" s="152"/>
      <c r="C154" s="65" t="s">
        <v>224</v>
      </c>
      <c r="D154" s="66"/>
      <c r="E154" s="66"/>
    </row>
    <row r="155" spans="2:5" x14ac:dyDescent="0.2">
      <c r="B155" s="152"/>
      <c r="C155" s="59" t="s">
        <v>226</v>
      </c>
      <c r="D155" s="59" t="s">
        <v>228</v>
      </c>
      <c r="E155" s="59" t="s">
        <v>229</v>
      </c>
    </row>
    <row r="156" spans="2:5" x14ac:dyDescent="0.2">
      <c r="B156" s="153"/>
      <c r="C156" s="65" t="s">
        <v>225</v>
      </c>
      <c r="D156" s="59" t="s">
        <v>227</v>
      </c>
    </row>
    <row r="157" spans="2:5" ht="33.75" x14ac:dyDescent="0.2">
      <c r="B157" s="41" t="s">
        <v>101</v>
      </c>
      <c r="C157" s="67" t="s">
        <v>231</v>
      </c>
      <c r="D157" s="65" t="s">
        <v>230</v>
      </c>
    </row>
    <row r="158" spans="2:5" x14ac:dyDescent="0.2">
      <c r="B158" s="41" t="s">
        <v>102</v>
      </c>
      <c r="C158" s="67" t="s">
        <v>232</v>
      </c>
      <c r="D158" s="65" t="s">
        <v>230</v>
      </c>
    </row>
    <row r="159" spans="2:5" x14ac:dyDescent="0.2">
      <c r="B159" s="69" t="s">
        <v>103</v>
      </c>
      <c r="C159" s="137" t="s">
        <v>229</v>
      </c>
      <c r="D159" s="137"/>
    </row>
    <row r="160" spans="2:5" x14ac:dyDescent="0.2">
      <c r="B160" s="41" t="s">
        <v>238</v>
      </c>
      <c r="C160" s="67" t="s">
        <v>234</v>
      </c>
      <c r="D160" s="65" t="s">
        <v>233</v>
      </c>
    </row>
    <row r="161" spans="2:4" x14ac:dyDescent="0.2">
      <c r="B161" s="39" t="s">
        <v>104</v>
      </c>
      <c r="C161" s="67" t="s">
        <v>236</v>
      </c>
      <c r="D161" s="65" t="s">
        <v>235</v>
      </c>
    </row>
    <row r="162" spans="2:4" ht="33.75" x14ac:dyDescent="0.2">
      <c r="B162" s="70" t="s">
        <v>106</v>
      </c>
      <c r="C162" s="137" t="s">
        <v>229</v>
      </c>
      <c r="D162" s="137"/>
    </row>
    <row r="163" spans="2:4" ht="22.5" x14ac:dyDescent="0.2">
      <c r="B163" s="70" t="s">
        <v>107</v>
      </c>
      <c r="C163" s="137"/>
      <c r="D163" s="137"/>
    </row>
    <row r="164" spans="2:4" ht="20.45" customHeight="1" x14ac:dyDescent="0.2">
      <c r="B164" s="176" t="s">
        <v>108</v>
      </c>
      <c r="C164" s="65" t="s">
        <v>237</v>
      </c>
      <c r="D164" s="73" t="s">
        <v>229</v>
      </c>
    </row>
    <row r="165" spans="2:4" x14ac:dyDescent="0.2">
      <c r="B165" s="177"/>
      <c r="C165" s="65" t="s">
        <v>225</v>
      </c>
      <c r="D165" s="73"/>
    </row>
    <row r="166" spans="2:4" x14ac:dyDescent="0.2">
      <c r="B166" s="120" t="s">
        <v>378</v>
      </c>
      <c r="C166" s="65" t="s">
        <v>237</v>
      </c>
      <c r="D166" s="73" t="s">
        <v>229</v>
      </c>
    </row>
    <row r="167" spans="2:4" x14ac:dyDescent="0.2">
      <c r="B167" s="122" t="s">
        <v>379</v>
      </c>
      <c r="C167" s="65" t="s">
        <v>376</v>
      </c>
      <c r="D167" s="73" t="s">
        <v>381</v>
      </c>
    </row>
    <row r="168" spans="2:4" x14ac:dyDescent="0.2">
      <c r="B168" s="122" t="s">
        <v>380</v>
      </c>
      <c r="C168" s="65" t="s">
        <v>377</v>
      </c>
      <c r="D168" s="73" t="s">
        <v>382</v>
      </c>
    </row>
    <row r="169" spans="2:4" x14ac:dyDescent="0.2">
      <c r="B169" s="83" t="s">
        <v>375</v>
      </c>
      <c r="C169" s="65" t="s">
        <v>237</v>
      </c>
      <c r="D169" s="73" t="s">
        <v>229</v>
      </c>
    </row>
    <row r="170" spans="2:4" x14ac:dyDescent="0.2">
      <c r="B170" s="83" t="s">
        <v>383</v>
      </c>
      <c r="C170" s="65" t="s">
        <v>384</v>
      </c>
      <c r="D170" s="73" t="s">
        <v>299</v>
      </c>
    </row>
    <row r="171" spans="2:4" x14ac:dyDescent="0.2">
      <c r="B171" s="83" t="s">
        <v>385</v>
      </c>
      <c r="C171" s="65" t="s">
        <v>386</v>
      </c>
      <c r="D171" s="73" t="s">
        <v>387</v>
      </c>
    </row>
    <row r="172" spans="2:4" ht="20.45" customHeight="1" x14ac:dyDescent="0.2">
      <c r="B172" s="176" t="s">
        <v>115</v>
      </c>
      <c r="C172" s="137" t="s">
        <v>229</v>
      </c>
      <c r="D172" s="137"/>
    </row>
    <row r="173" spans="2:4" x14ac:dyDescent="0.2">
      <c r="B173" s="177"/>
      <c r="C173" s="65" t="s">
        <v>225</v>
      </c>
      <c r="D173" s="73"/>
    </row>
    <row r="174" spans="2:4" x14ac:dyDescent="0.2">
      <c r="B174" s="70" t="s">
        <v>109</v>
      </c>
      <c r="C174" s="136" t="s">
        <v>244</v>
      </c>
      <c r="D174" s="136"/>
    </row>
    <row r="175" spans="2:4" x14ac:dyDescent="0.2">
      <c r="B175" s="70" t="s">
        <v>148</v>
      </c>
      <c r="C175" s="136" t="s">
        <v>244</v>
      </c>
      <c r="D175" s="136"/>
    </row>
    <row r="176" spans="2:4" x14ac:dyDescent="0.2">
      <c r="B176" s="70" t="s">
        <v>149</v>
      </c>
      <c r="C176" s="136" t="s">
        <v>244</v>
      </c>
      <c r="D176" s="136"/>
    </row>
    <row r="177" spans="2:4" x14ac:dyDescent="0.2">
      <c r="B177" s="70" t="s">
        <v>110</v>
      </c>
      <c r="C177" s="136" t="s">
        <v>244</v>
      </c>
      <c r="D177" s="136"/>
    </row>
    <row r="178" spans="2:4" x14ac:dyDescent="0.2">
      <c r="B178" s="176" t="s">
        <v>300</v>
      </c>
      <c r="C178" s="137" t="s">
        <v>229</v>
      </c>
      <c r="D178" s="137"/>
    </row>
    <row r="179" spans="2:4" x14ac:dyDescent="0.2">
      <c r="B179" s="183"/>
      <c r="C179" s="180" t="s">
        <v>301</v>
      </c>
      <c r="D179" s="82"/>
    </row>
    <row r="180" spans="2:4" x14ac:dyDescent="0.2">
      <c r="B180" s="183"/>
      <c r="C180" s="181"/>
      <c r="D180" s="82"/>
    </row>
    <row r="181" spans="2:4" x14ac:dyDescent="0.2">
      <c r="B181" s="183"/>
      <c r="C181" s="181"/>
      <c r="D181" s="82"/>
    </row>
    <row r="182" spans="2:4" x14ac:dyDescent="0.2">
      <c r="B182" s="177"/>
      <c r="C182" s="182"/>
      <c r="D182" s="82"/>
    </row>
    <row r="183" spans="2:4" ht="22.5" x14ac:dyDescent="0.2">
      <c r="B183" s="70" t="s">
        <v>243</v>
      </c>
      <c r="C183" s="137" t="s">
        <v>229</v>
      </c>
      <c r="D183" s="137"/>
    </row>
    <row r="184" spans="2:4" x14ac:dyDescent="0.2">
      <c r="B184" s="6" t="s">
        <v>111</v>
      </c>
      <c r="C184" s="138"/>
      <c r="D184" s="138"/>
    </row>
    <row r="185" spans="2:4" x14ac:dyDescent="0.2">
      <c r="B185" s="70" t="s">
        <v>112</v>
      </c>
      <c r="C185" s="137"/>
      <c r="D185" s="137"/>
    </row>
    <row r="186" spans="2:4" x14ac:dyDescent="0.2">
      <c r="B186" s="70" t="s">
        <v>113</v>
      </c>
      <c r="C186" s="137"/>
      <c r="D186" s="137"/>
    </row>
    <row r="187" spans="2:4" ht="12" thickBot="1" x14ac:dyDescent="0.25">
      <c r="B187" s="74" t="s">
        <v>114</v>
      </c>
      <c r="C187" s="137"/>
      <c r="D187" s="137"/>
    </row>
    <row r="188" spans="2:4" ht="12" thickBot="1" x14ac:dyDescent="0.25"/>
    <row r="189" spans="2:4" ht="15.75" thickBot="1" x14ac:dyDescent="0.25">
      <c r="B189" s="7" t="s">
        <v>152</v>
      </c>
      <c r="C189" s="178" t="s">
        <v>302</v>
      </c>
      <c r="D189" s="179"/>
    </row>
    <row r="190" spans="2:4" ht="15.75" thickBot="1" x14ac:dyDescent="0.25">
      <c r="B190" s="2" t="s">
        <v>153</v>
      </c>
      <c r="C190" s="178" t="s">
        <v>304</v>
      </c>
      <c r="D190" s="179"/>
    </row>
    <row r="191" spans="2:4" ht="15.75" thickBot="1" x14ac:dyDescent="0.25">
      <c r="B191" s="74" t="s">
        <v>116</v>
      </c>
      <c r="C191" s="178" t="s">
        <v>303</v>
      </c>
      <c r="D191" s="179"/>
    </row>
    <row r="192" spans="2:4" ht="30.75" customHeight="1" x14ac:dyDescent="0.2"/>
    <row r="193" spans="2:4" ht="30.75" customHeight="1" x14ac:dyDescent="0.25">
      <c r="B193" s="175" t="s">
        <v>253</v>
      </c>
      <c r="C193" s="175"/>
      <c r="D193" s="175"/>
    </row>
    <row r="194" spans="2:4" ht="15" x14ac:dyDescent="0.25">
      <c r="B194" s="24" t="s">
        <v>157</v>
      </c>
      <c r="C194"/>
      <c r="D194"/>
    </row>
    <row r="195" spans="2:4" ht="15" x14ac:dyDescent="0.25">
      <c r="B195" s="25" t="s">
        <v>155</v>
      </c>
      <c r="C195"/>
      <c r="D195"/>
    </row>
    <row r="196" spans="2:4" ht="15" x14ac:dyDescent="0.25">
      <c r="B196" s="26" t="s">
        <v>158</v>
      </c>
      <c r="C196"/>
      <c r="D196"/>
    </row>
  </sheetData>
  <mergeCells count="79">
    <mergeCell ref="B136:B137"/>
    <mergeCell ref="B193:D193"/>
    <mergeCell ref="B150:B156"/>
    <mergeCell ref="B164:B165"/>
    <mergeCell ref="B172:B173"/>
    <mergeCell ref="C185:D185"/>
    <mergeCell ref="C186:D186"/>
    <mergeCell ref="C187:D187"/>
    <mergeCell ref="C190:D190"/>
    <mergeCell ref="C189:D189"/>
    <mergeCell ref="C178:D178"/>
    <mergeCell ref="C179:C182"/>
    <mergeCell ref="B178:B182"/>
    <mergeCell ref="C191:D191"/>
    <mergeCell ref="C174:D174"/>
    <mergeCell ref="C175:D175"/>
    <mergeCell ref="C4:D4"/>
    <mergeCell ref="C70:D70"/>
    <mergeCell ref="B55:B56"/>
    <mergeCell ref="B49:B50"/>
    <mergeCell ref="B44:B47"/>
    <mergeCell ref="B60:B63"/>
    <mergeCell ref="B64:B65"/>
    <mergeCell ref="C67:D67"/>
    <mergeCell ref="C68:D68"/>
    <mergeCell ref="C69:D69"/>
    <mergeCell ref="C48:D48"/>
    <mergeCell ref="B14:B16"/>
    <mergeCell ref="B17:B18"/>
    <mergeCell ref="B21:B22"/>
    <mergeCell ref="C53:D53"/>
    <mergeCell ref="C57:D57"/>
    <mergeCell ref="B2:D2"/>
    <mergeCell ref="C3:D3"/>
    <mergeCell ref="C5:D5"/>
    <mergeCell ref="C6:D6"/>
    <mergeCell ref="C172:D172"/>
    <mergeCell ref="C159:D159"/>
    <mergeCell ref="C162:D162"/>
    <mergeCell ref="C163:D163"/>
    <mergeCell ref="C148:D148"/>
    <mergeCell ref="C149:D149"/>
    <mergeCell ref="C85:D85"/>
    <mergeCell ref="B109:B120"/>
    <mergeCell ref="B121:B126"/>
    <mergeCell ref="B127:B129"/>
    <mergeCell ref="B133:B135"/>
    <mergeCell ref="B138:B147"/>
    <mergeCell ref="B130:B132"/>
    <mergeCell ref="C84:D84"/>
    <mergeCell ref="C72:D72"/>
    <mergeCell ref="C73:D73"/>
    <mergeCell ref="C74:D74"/>
    <mergeCell ref="C75:D75"/>
    <mergeCell ref="C78:D78"/>
    <mergeCell ref="C79:D79"/>
    <mergeCell ref="C80:D80"/>
    <mergeCell ref="C81:D81"/>
    <mergeCell ref="C82:D82"/>
    <mergeCell ref="C83:D83"/>
    <mergeCell ref="B76:B77"/>
    <mergeCell ref="B8:D8"/>
    <mergeCell ref="B27:D27"/>
    <mergeCell ref="C28:D28"/>
    <mergeCell ref="C29:D29"/>
    <mergeCell ref="C54:D54"/>
    <mergeCell ref="C37:D37"/>
    <mergeCell ref="C42:D42"/>
    <mergeCell ref="C43:D43"/>
    <mergeCell ref="B32:B36"/>
    <mergeCell ref="B25:D25"/>
    <mergeCell ref="B38:B41"/>
    <mergeCell ref="C177:D177"/>
    <mergeCell ref="C183:D183"/>
    <mergeCell ref="C184:D184"/>
    <mergeCell ref="C176:D176"/>
    <mergeCell ref="C58:D58"/>
    <mergeCell ref="C59:D59"/>
    <mergeCell ref="C66:D6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B2:D26"/>
  <sheetViews>
    <sheetView workbookViewId="0">
      <selection activeCell="C8" sqref="C8"/>
    </sheetView>
  </sheetViews>
  <sheetFormatPr defaultColWidth="9.140625" defaultRowHeight="11.25" x14ac:dyDescent="0.2"/>
  <cols>
    <col min="1" max="1" width="3.7109375" style="1" customWidth="1"/>
    <col min="2" max="2" width="77.28515625" style="1" customWidth="1"/>
    <col min="3" max="4" width="45.7109375" style="1" customWidth="1"/>
    <col min="5" max="5" width="51.28515625" style="1" customWidth="1"/>
    <col min="6" max="16384" width="9.140625" style="1"/>
  </cols>
  <sheetData>
    <row r="2" spans="2:4" x14ac:dyDescent="0.2">
      <c r="B2" s="186" t="s">
        <v>117</v>
      </c>
      <c r="C2" s="187"/>
      <c r="D2" s="187"/>
    </row>
    <row r="3" spans="2:4" ht="15" x14ac:dyDescent="0.25">
      <c r="B3" s="38" t="s">
        <v>118</v>
      </c>
      <c r="C3" s="184"/>
      <c r="D3" s="185"/>
    </row>
    <row r="4" spans="2:4" ht="15" x14ac:dyDescent="0.25">
      <c r="B4" s="38" t="s">
        <v>119</v>
      </c>
      <c r="C4" s="184"/>
      <c r="D4" s="185"/>
    </row>
    <row r="6" spans="2:4" x14ac:dyDescent="0.2">
      <c r="B6" s="201" t="s">
        <v>120</v>
      </c>
      <c r="C6" s="202"/>
      <c r="D6" s="203"/>
    </row>
    <row r="7" spans="2:4" x14ac:dyDescent="0.2">
      <c r="B7" s="6" t="s">
        <v>121</v>
      </c>
      <c r="C7" s="8" t="s">
        <v>122</v>
      </c>
      <c r="D7" s="9" t="s">
        <v>2</v>
      </c>
    </row>
    <row r="8" spans="2:4" ht="15" x14ac:dyDescent="0.25">
      <c r="B8" s="38" t="s">
        <v>305</v>
      </c>
      <c r="C8" s="36" t="s">
        <v>488</v>
      </c>
      <c r="D8" s="37" t="s">
        <v>487</v>
      </c>
    </row>
    <row r="9" spans="2:4" ht="15" x14ac:dyDescent="0.25">
      <c r="B9" s="38" t="s">
        <v>306</v>
      </c>
      <c r="C9" s="36" t="s">
        <v>486</v>
      </c>
      <c r="D9" s="37" t="s">
        <v>487</v>
      </c>
    </row>
    <row r="10" spans="2:4" s="12" customFormat="1" ht="12" thickBot="1" x14ac:dyDescent="0.25">
      <c r="B10" s="10"/>
      <c r="C10" s="11"/>
      <c r="D10" s="11"/>
    </row>
    <row r="11" spans="2:4" s="12" customFormat="1" x14ac:dyDescent="0.2">
      <c r="B11" s="188" t="s">
        <v>1</v>
      </c>
      <c r="C11" s="189"/>
      <c r="D11" s="190"/>
    </row>
    <row r="12" spans="2:4" s="12" customFormat="1" ht="60" customHeight="1" x14ac:dyDescent="0.2">
      <c r="B12" s="198" t="s">
        <v>309</v>
      </c>
      <c r="C12" s="199"/>
      <c r="D12" s="200"/>
    </row>
    <row r="13" spans="2:4" s="12" customFormat="1" ht="12" thickBot="1" x14ac:dyDescent="0.25">
      <c r="B13" s="10"/>
      <c r="C13" s="11"/>
      <c r="D13" s="11"/>
    </row>
    <row r="14" spans="2:4" s="12" customFormat="1" x14ac:dyDescent="0.2">
      <c r="B14" s="188" t="s">
        <v>123</v>
      </c>
      <c r="C14" s="189"/>
      <c r="D14" s="190"/>
    </row>
    <row r="15" spans="2:4" s="12" customFormat="1" ht="72" customHeight="1" thickBot="1" x14ac:dyDescent="0.25">
      <c r="B15" s="191" t="s">
        <v>282</v>
      </c>
      <c r="C15" s="192"/>
      <c r="D15" s="193"/>
    </row>
    <row r="16" spans="2:4" s="12" customFormat="1" ht="12" thickBot="1" x14ac:dyDescent="0.25">
      <c r="B16" s="10"/>
      <c r="C16" s="11"/>
      <c r="D16" s="11"/>
    </row>
    <row r="17" spans="2:4" x14ac:dyDescent="0.2">
      <c r="B17" s="188" t="s">
        <v>175</v>
      </c>
      <c r="C17" s="189"/>
      <c r="D17" s="190"/>
    </row>
    <row r="18" spans="2:4" ht="15" x14ac:dyDescent="0.2">
      <c r="B18" s="34" t="s">
        <v>152</v>
      </c>
      <c r="C18" s="194" t="s">
        <v>170</v>
      </c>
      <c r="D18" s="195"/>
    </row>
    <row r="19" spans="2:4" ht="15" customHeight="1" thickBot="1" x14ac:dyDescent="0.25">
      <c r="B19" s="35" t="s">
        <v>153</v>
      </c>
      <c r="C19" s="196" t="s">
        <v>176</v>
      </c>
      <c r="D19" s="197"/>
    </row>
    <row r="20" spans="2:4" ht="15" x14ac:dyDescent="0.25">
      <c r="B20"/>
      <c r="C20"/>
      <c r="D20"/>
    </row>
    <row r="21" spans="2:4" ht="30.6" customHeight="1" x14ac:dyDescent="0.2">
      <c r="B21" s="198" t="s">
        <v>253</v>
      </c>
      <c r="C21" s="199"/>
      <c r="D21" s="200"/>
    </row>
    <row r="22" spans="2:4" ht="15" x14ac:dyDescent="0.25">
      <c r="B22"/>
      <c r="C22"/>
      <c r="D22"/>
    </row>
    <row r="23" spans="2:4" ht="15" x14ac:dyDescent="0.25">
      <c r="B23" s="24" t="s">
        <v>157</v>
      </c>
      <c r="C23"/>
      <c r="D23"/>
    </row>
    <row r="24" spans="2:4" ht="15" x14ac:dyDescent="0.25">
      <c r="B24" s="25" t="s">
        <v>155</v>
      </c>
      <c r="C24"/>
      <c r="D24"/>
    </row>
    <row r="25" spans="2:4" ht="15" x14ac:dyDescent="0.25">
      <c r="B25" s="21" t="s">
        <v>156</v>
      </c>
      <c r="C25"/>
      <c r="D25"/>
    </row>
    <row r="26" spans="2:4" ht="15" x14ac:dyDescent="0.25">
      <c r="B26" s="26" t="s">
        <v>158</v>
      </c>
      <c r="C26"/>
      <c r="D26"/>
    </row>
  </sheetData>
  <mergeCells count="12">
    <mergeCell ref="B17:D17"/>
    <mergeCell ref="C18:D18"/>
    <mergeCell ref="C19:D19"/>
    <mergeCell ref="B21:D21"/>
    <mergeCell ref="C4:D4"/>
    <mergeCell ref="B6:D6"/>
    <mergeCell ref="B12:D12"/>
    <mergeCell ref="C3:D3"/>
    <mergeCell ref="B2:D2"/>
    <mergeCell ref="B11:D11"/>
    <mergeCell ref="B14:D14"/>
    <mergeCell ref="B15:D1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sheetPr>
  <dimension ref="B2:G45"/>
  <sheetViews>
    <sheetView zoomScaleNormal="100" workbookViewId="0">
      <selection activeCell="D42" sqref="D42"/>
    </sheetView>
  </sheetViews>
  <sheetFormatPr defaultRowHeight="15" x14ac:dyDescent="0.25"/>
  <cols>
    <col min="2" max="2" width="30.5703125" customWidth="1"/>
    <col min="3" max="3" width="45.7109375" customWidth="1"/>
    <col min="4" max="4" width="25.7109375" customWidth="1"/>
    <col min="5" max="5" width="23.85546875" customWidth="1"/>
  </cols>
  <sheetData>
    <row r="2" spans="2:4" x14ac:dyDescent="0.25">
      <c r="B2" s="206" t="s">
        <v>277</v>
      </c>
      <c r="C2" s="206"/>
      <c r="D2" s="206"/>
    </row>
    <row r="3" spans="2:4" x14ac:dyDescent="0.25">
      <c r="B3" s="22" t="s">
        <v>3</v>
      </c>
      <c r="C3" s="207" t="str">
        <f>IF(ISBLANK('Annex G.1'!C3),"Data Automatically Populated from Form G.1",('Annex G.1'!C3))</f>
        <v>&lt;&lt;Manufacturer Name&gt;&gt;</v>
      </c>
      <c r="D3" s="207"/>
    </row>
    <row r="4" spans="2:4" x14ac:dyDescent="0.25">
      <c r="B4" s="22" t="s">
        <v>137</v>
      </c>
      <c r="C4" s="208" t="str">
        <f>IF(ISBLANK('Annex G.1'!C4),"Data Automatically Populated from Form G.1",('Annex G.1'!C4))</f>
        <v>&lt;&lt;Manufacturer Address&gt;&gt;</v>
      </c>
      <c r="D4" s="208"/>
    </row>
    <row r="5" spans="2:4" x14ac:dyDescent="0.25">
      <c r="B5" s="22" t="s">
        <v>4</v>
      </c>
      <c r="C5" s="207" t="str">
        <f>IF(ISBLANK('Annex G.1'!C5),"Data Automatically Populated from Form G.1",('Annex G.1'!C5))</f>
        <v>&lt;&lt;Model&gt;&gt;</v>
      </c>
      <c r="D5" s="207"/>
    </row>
    <row r="6" spans="2:4" x14ac:dyDescent="0.25">
      <c r="B6" s="22" t="s">
        <v>5</v>
      </c>
      <c r="C6" s="207" t="str">
        <f>IF(ISBLANK('Annex G.1'!C6),"Data Automatically Populated from Form G.1",('Annex G.1'!C6))</f>
        <v>&lt;&lt;Alternative Model Name(s)&gt;&gt;</v>
      </c>
      <c r="D6" s="207"/>
    </row>
    <row r="7" spans="2:4" x14ac:dyDescent="0.25">
      <c r="B7" s="22" t="s">
        <v>129</v>
      </c>
      <c r="C7" s="204" t="str">
        <f>IF(ISBLANK('Annex G.1'!C174),"Data Automatically Populated from Form G.1",'Annex G.1'!C174)</f>
        <v>&lt;&lt; P/N nnnn Rev ABC &gt;&gt;</v>
      </c>
      <c r="D7" s="205"/>
    </row>
    <row r="8" spans="2:4" x14ac:dyDescent="0.25">
      <c r="B8" s="22" t="s">
        <v>130</v>
      </c>
      <c r="C8" s="204" t="str">
        <f>IF(ISBLANK('Annex G.1'!C175),"Data Automatically Populated from Form G.1",'Annex G.1'!C175)</f>
        <v>&lt;&lt; P/N nnnn Rev ABC &gt;&gt;</v>
      </c>
      <c r="D8" s="205"/>
    </row>
    <row r="9" spans="2:4" x14ac:dyDescent="0.25">
      <c r="B9" s="22" t="s">
        <v>131</v>
      </c>
      <c r="C9" s="204" t="str">
        <f>IF(ISBLANK('Annex G.1'!C176),"Data Automatically Populated from Form G.1",'Annex G.1'!C176)</f>
        <v>&lt;&lt; P/N nnnn Rev ABC &gt;&gt;</v>
      </c>
      <c r="D9" s="205"/>
    </row>
    <row r="11" spans="2:4" ht="15.75" x14ac:dyDescent="0.25">
      <c r="B11" s="210" t="s">
        <v>159</v>
      </c>
      <c r="C11" s="210"/>
      <c r="D11" s="210"/>
    </row>
    <row r="12" spans="2:4" ht="15.75" x14ac:dyDescent="0.25">
      <c r="B12" s="210" t="s">
        <v>160</v>
      </c>
      <c r="C12" s="210"/>
      <c r="D12" s="28" t="s">
        <v>167</v>
      </c>
    </row>
    <row r="13" spans="2:4" ht="15.75" x14ac:dyDescent="0.25">
      <c r="B13" s="210" t="s">
        <v>161</v>
      </c>
      <c r="C13" s="210"/>
      <c r="D13" s="19"/>
    </row>
    <row r="15" spans="2:4" x14ac:dyDescent="0.25">
      <c r="B15" s="22" t="s">
        <v>162</v>
      </c>
      <c r="C15" s="29" t="s">
        <v>168</v>
      </c>
    </row>
    <row r="16" spans="2:4" x14ac:dyDescent="0.25">
      <c r="B16" s="22" t="s">
        <v>254</v>
      </c>
      <c r="C16" s="29" t="s">
        <v>255</v>
      </c>
    </row>
    <row r="17" spans="2:6" x14ac:dyDescent="0.25">
      <c r="B17" s="22" t="s">
        <v>256</v>
      </c>
      <c r="C17" s="29" t="s">
        <v>257</v>
      </c>
    </row>
    <row r="18" spans="2:6" ht="34.5" x14ac:dyDescent="0.25">
      <c r="D18" s="27" t="s">
        <v>165</v>
      </c>
      <c r="E18" s="30" t="s">
        <v>169</v>
      </c>
    </row>
    <row r="19" spans="2:6" x14ac:dyDescent="0.25">
      <c r="B19" s="22" t="s">
        <v>258</v>
      </c>
      <c r="C19" s="77" t="str">
        <f>IF(ISBLANK('Annex G.1'!C53),"Data Automatically Populated from Form G.1",'Annex G.1'!C53)</f>
        <v>Data Automatically Populated from Form G.1</v>
      </c>
      <c r="D19" s="33" t="s">
        <v>166</v>
      </c>
      <c r="E19" s="28"/>
    </row>
    <row r="20" spans="2:6" x14ac:dyDescent="0.25">
      <c r="B20" s="22" t="s">
        <v>163</v>
      </c>
      <c r="C20" s="77" t="str">
        <f>IF(ISBLANK('Annex G.1'!C29),"Data Automatically Populated from Form G.1",'Annex G.1'!C29)</f>
        <v>406.nnn MHz</v>
      </c>
      <c r="D20" s="28" t="s">
        <v>166</v>
      </c>
      <c r="E20" s="28"/>
    </row>
    <row r="21" spans="2:6" x14ac:dyDescent="0.25">
      <c r="B21" s="22" t="s">
        <v>259</v>
      </c>
      <c r="C21" s="78"/>
      <c r="D21" s="76" t="s">
        <v>166</v>
      </c>
      <c r="E21" s="76"/>
    </row>
    <row r="22" spans="2:6" x14ac:dyDescent="0.25">
      <c r="B22" s="22" t="s">
        <v>260</v>
      </c>
      <c r="C22" s="77" t="str">
        <f>IF(ISBLANK('Annex G.1'!D44),"Data Automatically Populated from Form G.1",'Annex G.1'!D44)</f>
        <v>&lt;&lt; Model Name &gt;&gt;</v>
      </c>
      <c r="D22" s="28" t="s">
        <v>166</v>
      </c>
      <c r="E22" s="28"/>
      <c r="F22" s="15"/>
    </row>
    <row r="23" spans="2:6" x14ac:dyDescent="0.25">
      <c r="B23" s="22" t="s">
        <v>261</v>
      </c>
      <c r="C23" s="77" t="str">
        <f>IF(ISBLANK('Annex G.1'!C58),"Data Automatically Populated from Form G.1",'Annex G.1'!C58)</f>
        <v>Data Automatically Populated from Form G.1</v>
      </c>
      <c r="D23" s="28" t="s">
        <v>166</v>
      </c>
      <c r="E23" s="28"/>
    </row>
    <row r="24" spans="2:6" x14ac:dyDescent="0.25">
      <c r="B24" s="22" t="s">
        <v>132</v>
      </c>
      <c r="C24" s="78"/>
      <c r="D24" s="28" t="s">
        <v>166</v>
      </c>
      <c r="E24" s="28"/>
      <c r="F24" s="15"/>
    </row>
    <row r="25" spans="2:6" x14ac:dyDescent="0.25">
      <c r="B25" s="22" t="s">
        <v>262</v>
      </c>
      <c r="C25" s="78"/>
      <c r="D25" s="76" t="s">
        <v>166</v>
      </c>
      <c r="E25" s="76"/>
      <c r="F25" s="15"/>
    </row>
    <row r="26" spans="2:6" x14ac:dyDescent="0.25">
      <c r="B26" s="22" t="s">
        <v>133</v>
      </c>
      <c r="C26" s="78"/>
      <c r="D26" s="28" t="s">
        <v>166</v>
      </c>
      <c r="E26" s="28"/>
    </row>
    <row r="27" spans="2:6" x14ac:dyDescent="0.25">
      <c r="B27" s="22" t="s">
        <v>134</v>
      </c>
      <c r="C27" s="77" t="str">
        <f>IF(ISBLANK('Annex G.1'!D77),"Data Automatically Populated from Form G.1",'Annex G.1'!D77)</f>
        <v>&lt;&lt; Part Number &gt;&gt;</v>
      </c>
      <c r="D27" s="28" t="s">
        <v>166</v>
      </c>
      <c r="E27" s="28"/>
      <c r="F27" s="15"/>
    </row>
    <row r="28" spans="2:6" x14ac:dyDescent="0.25">
      <c r="B28" s="22" t="s">
        <v>164</v>
      </c>
      <c r="C28" s="77" t="str">
        <f>IF(ISBLANK('Annex G.1'!C81),"Data Automatically Populated from Form G.1",'Annex G.1'!C81)</f>
        <v>Data Automatically Populated from Form G.1</v>
      </c>
      <c r="D28" s="28" t="s">
        <v>166</v>
      </c>
      <c r="E28" s="28"/>
      <c r="F28" s="15"/>
    </row>
    <row r="29" spans="2:6" x14ac:dyDescent="0.25">
      <c r="B29" s="22" t="s">
        <v>263</v>
      </c>
      <c r="C29" s="78"/>
      <c r="D29" s="28" t="s">
        <v>166</v>
      </c>
      <c r="E29" s="28"/>
    </row>
    <row r="30" spans="2:6" x14ac:dyDescent="0.25">
      <c r="B30" s="22" t="s">
        <v>264</v>
      </c>
      <c r="C30" s="78"/>
      <c r="D30" s="28" t="s">
        <v>166</v>
      </c>
      <c r="E30" s="28"/>
      <c r="F30" s="15"/>
    </row>
    <row r="32" spans="2:6" ht="50.45" customHeight="1" x14ac:dyDescent="0.25">
      <c r="B32" s="211" t="s">
        <v>489</v>
      </c>
      <c r="C32" s="211"/>
      <c r="D32" s="211"/>
      <c r="F32" s="15"/>
    </row>
    <row r="33" spans="2:7" x14ac:dyDescent="0.25">
      <c r="B33" s="13" t="s">
        <v>152</v>
      </c>
      <c r="C33" s="194" t="s">
        <v>170</v>
      </c>
      <c r="D33" s="195"/>
    </row>
    <row r="34" spans="2:7" ht="15.75" thickBot="1" x14ac:dyDescent="0.3">
      <c r="B34" s="2" t="s">
        <v>153</v>
      </c>
      <c r="C34" s="196" t="s">
        <v>116</v>
      </c>
      <c r="D34" s="197"/>
      <c r="F34" s="15"/>
    </row>
    <row r="36" spans="2:7" ht="33" customHeight="1" x14ac:dyDescent="0.25">
      <c r="B36" s="209" t="s">
        <v>265</v>
      </c>
      <c r="C36" s="209"/>
      <c r="D36" s="209"/>
      <c r="F36" s="15"/>
    </row>
    <row r="38" spans="2:7" x14ac:dyDescent="0.25">
      <c r="B38" s="24" t="s">
        <v>157</v>
      </c>
    </row>
    <row r="39" spans="2:7" x14ac:dyDescent="0.25">
      <c r="B39" s="25" t="s">
        <v>155</v>
      </c>
    </row>
    <row r="40" spans="2:7" x14ac:dyDescent="0.25">
      <c r="B40" s="21" t="s">
        <v>156</v>
      </c>
      <c r="F40" s="15"/>
    </row>
    <row r="41" spans="2:7" x14ac:dyDescent="0.25">
      <c r="B41" s="26" t="s">
        <v>158</v>
      </c>
    </row>
    <row r="42" spans="2:7" x14ac:dyDescent="0.25">
      <c r="G42" s="15"/>
    </row>
    <row r="45" spans="2:7" x14ac:dyDescent="0.25">
      <c r="G45" s="17"/>
    </row>
  </sheetData>
  <mergeCells count="15">
    <mergeCell ref="C33:D33"/>
    <mergeCell ref="C34:D34"/>
    <mergeCell ref="B36:D36"/>
    <mergeCell ref="C9:D9"/>
    <mergeCell ref="B11:D11"/>
    <mergeCell ref="B12:C12"/>
    <mergeCell ref="B13:C13"/>
    <mergeCell ref="B32:D32"/>
    <mergeCell ref="C8:D8"/>
    <mergeCell ref="B2:D2"/>
    <mergeCell ref="C3:D3"/>
    <mergeCell ref="C4:D4"/>
    <mergeCell ref="C5:D5"/>
    <mergeCell ref="C6:D6"/>
    <mergeCell ref="C7:D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249977111117893"/>
  </sheetPr>
  <dimension ref="B2:I45"/>
  <sheetViews>
    <sheetView zoomScaleNormal="100" workbookViewId="0">
      <selection activeCell="C5" sqref="C5:D5"/>
    </sheetView>
  </sheetViews>
  <sheetFormatPr defaultRowHeight="15" x14ac:dyDescent="0.25"/>
  <cols>
    <col min="2" max="2" width="28.7109375" customWidth="1"/>
    <col min="3" max="3" width="45.7109375" customWidth="1"/>
    <col min="4" max="4" width="36.42578125" customWidth="1"/>
    <col min="6" max="6" width="78" customWidth="1"/>
    <col min="7" max="7" width="68.28515625" customWidth="1"/>
  </cols>
  <sheetData>
    <row r="2" spans="2:7" ht="15.75" x14ac:dyDescent="0.25">
      <c r="B2" s="206" t="s">
        <v>266</v>
      </c>
      <c r="C2" s="206"/>
      <c r="D2" s="206"/>
      <c r="F2" s="14"/>
    </row>
    <row r="3" spans="2:7" ht="15.75" x14ac:dyDescent="0.25">
      <c r="B3" s="22" t="s">
        <v>3</v>
      </c>
      <c r="C3" s="207" t="str">
        <f>IF(ISBLANK('Annex G.1'!C3),"Data Automatically Populated from Form G.1",('Annex G.1'!C3))</f>
        <v>&lt;&lt;Manufacturer Name&gt;&gt;</v>
      </c>
      <c r="D3" s="207"/>
      <c r="F3" s="20"/>
    </row>
    <row r="4" spans="2:7" ht="15.75" x14ac:dyDescent="0.25">
      <c r="B4" s="22" t="s">
        <v>137</v>
      </c>
      <c r="C4" s="207" t="str">
        <f>IF(ISBLANK('Annex G.1'!C4),"Data Automatically Populated from Form G.1",('Annex G.1'!C4))</f>
        <v>&lt;&lt;Manufacturer Address&gt;&gt;</v>
      </c>
      <c r="D4" s="207"/>
      <c r="F4" s="14"/>
    </row>
    <row r="5" spans="2:7" ht="15.75" x14ac:dyDescent="0.25">
      <c r="B5" s="22" t="s">
        <v>4</v>
      </c>
      <c r="C5" s="207" t="str">
        <f>IF(ISBLANK('Annex G.1'!C5),"Data Automatically Populated from Form G.1",('Annex G.1'!C5))</f>
        <v>&lt;&lt;Model&gt;&gt;</v>
      </c>
      <c r="D5" s="207"/>
      <c r="F5" s="14"/>
    </row>
    <row r="6" spans="2:7" ht="15.75" x14ac:dyDescent="0.25">
      <c r="B6" s="22" t="s">
        <v>5</v>
      </c>
      <c r="C6" s="207" t="str">
        <f>IF(ISBLANK('Annex G.1'!C6),"Data Automatically Populated from Form G.1",('Annex G.1'!C6))</f>
        <v>&lt;&lt;Alternative Model Name(s)&gt;&gt;</v>
      </c>
      <c r="D6" s="207"/>
      <c r="F6" s="14"/>
    </row>
    <row r="7" spans="2:7" ht="15.75" x14ac:dyDescent="0.25">
      <c r="B7" s="22" t="s">
        <v>129</v>
      </c>
      <c r="C7" s="204" t="str">
        <f>IF(ISBLANK('Annex G.1'!C174),"Data Automatically Populated from Form G.1",'Annex G.1'!C174)</f>
        <v>&lt;&lt; P/N nnnn Rev ABC &gt;&gt;</v>
      </c>
      <c r="D7" s="205"/>
      <c r="F7" s="20"/>
    </row>
    <row r="8" spans="2:7" ht="15.75" x14ac:dyDescent="0.25">
      <c r="B8" s="22" t="s">
        <v>130</v>
      </c>
      <c r="C8" s="204" t="str">
        <f>IF(ISBLANK('Annex G.1'!C175),"Data Automatically Populated from Form G.1",'Annex G.1'!C175)</f>
        <v>&lt;&lt; P/N nnnn Rev ABC &gt;&gt;</v>
      </c>
      <c r="D8" s="205"/>
      <c r="F8" s="14"/>
    </row>
    <row r="9" spans="2:7" ht="15.75" x14ac:dyDescent="0.25">
      <c r="B9" s="22" t="s">
        <v>131</v>
      </c>
      <c r="C9" s="204" t="str">
        <f>IF(ISBLANK('Annex G.1'!C176),"Data Automatically Populated from Form G.1",'Annex G.1'!C176)</f>
        <v>&lt;&lt; P/N nnnn Rev ABC &gt;&gt;</v>
      </c>
      <c r="D9" s="205"/>
      <c r="F9" s="14"/>
    </row>
    <row r="10" spans="2:7" ht="15.75" x14ac:dyDescent="0.25">
      <c r="F10" s="14"/>
    </row>
    <row r="11" spans="2:7" ht="15.75" x14ac:dyDescent="0.25">
      <c r="B11" s="210" t="s">
        <v>159</v>
      </c>
      <c r="C11" s="210"/>
      <c r="D11" s="210"/>
      <c r="F11" s="14"/>
    </row>
    <row r="12" spans="2:7" ht="15.75" x14ac:dyDescent="0.25">
      <c r="B12" s="210" t="s">
        <v>135</v>
      </c>
      <c r="C12" s="210"/>
      <c r="D12" s="18"/>
      <c r="F12" s="14"/>
    </row>
    <row r="13" spans="2:7" ht="15.75" x14ac:dyDescent="0.25">
      <c r="B13" s="210" t="s">
        <v>150</v>
      </c>
      <c r="C13" s="210"/>
      <c r="D13" s="19"/>
      <c r="F13" s="14"/>
    </row>
    <row r="14" spans="2:7" ht="15.75" x14ac:dyDescent="0.25">
      <c r="B14" s="212" t="s">
        <v>151</v>
      </c>
      <c r="C14" s="23" t="s">
        <v>138</v>
      </c>
      <c r="D14" s="18"/>
      <c r="F14" s="14"/>
    </row>
    <row r="15" spans="2:7" ht="15.75" x14ac:dyDescent="0.25">
      <c r="B15" s="214"/>
      <c r="C15" s="23" t="s">
        <v>139</v>
      </c>
      <c r="D15" s="18"/>
      <c r="F15" s="14"/>
    </row>
    <row r="16" spans="2:7" ht="15.75" x14ac:dyDescent="0.25">
      <c r="B16" s="212" t="s">
        <v>136</v>
      </c>
      <c r="C16" s="23" t="s">
        <v>140</v>
      </c>
      <c r="D16" s="18"/>
      <c r="F16" s="14"/>
      <c r="G16" s="15"/>
    </row>
    <row r="17" spans="2:8" ht="15.75" x14ac:dyDescent="0.25">
      <c r="B17" s="213"/>
      <c r="C17" s="23" t="s">
        <v>141</v>
      </c>
      <c r="D17" s="18"/>
      <c r="F17" s="14"/>
    </row>
    <row r="18" spans="2:8" ht="15.75" x14ac:dyDescent="0.25">
      <c r="B18" s="213"/>
      <c r="C18" s="23" t="s">
        <v>144</v>
      </c>
      <c r="D18" s="18"/>
      <c r="F18" s="14"/>
    </row>
    <row r="19" spans="2:8" ht="15.75" x14ac:dyDescent="0.25">
      <c r="B19" s="213"/>
      <c r="C19" s="23" t="s">
        <v>145</v>
      </c>
      <c r="D19" s="18"/>
      <c r="F19" s="14"/>
      <c r="G19" s="15"/>
      <c r="H19" s="15"/>
    </row>
    <row r="20" spans="2:8" ht="15.75" x14ac:dyDescent="0.25">
      <c r="B20" s="213"/>
      <c r="C20" s="23" t="s">
        <v>143</v>
      </c>
      <c r="D20" s="18"/>
      <c r="F20" s="14"/>
    </row>
    <row r="21" spans="2:8" ht="15.75" x14ac:dyDescent="0.25">
      <c r="B21" s="213"/>
      <c r="C21" s="23" t="s">
        <v>146</v>
      </c>
      <c r="D21" s="18"/>
      <c r="F21" s="14"/>
      <c r="G21" s="15"/>
      <c r="H21" s="15"/>
    </row>
    <row r="22" spans="2:8" ht="15.75" x14ac:dyDescent="0.25">
      <c r="B22" s="214"/>
      <c r="C22" s="23" t="s">
        <v>147</v>
      </c>
      <c r="D22" s="18"/>
      <c r="F22" s="14"/>
    </row>
    <row r="23" spans="2:8" ht="67.5" customHeight="1" x14ac:dyDescent="0.25">
      <c r="B23" s="211" t="s">
        <v>142</v>
      </c>
      <c r="C23" s="211"/>
      <c r="D23" s="211"/>
      <c r="F23" s="14"/>
      <c r="G23" s="15"/>
      <c r="H23" s="15"/>
    </row>
    <row r="24" spans="2:8" ht="15.75" x14ac:dyDescent="0.25">
      <c r="B24" s="13" t="s">
        <v>152</v>
      </c>
      <c r="C24" s="194"/>
      <c r="D24" s="195"/>
      <c r="F24" s="14"/>
      <c r="G24" s="15"/>
      <c r="H24" s="15"/>
    </row>
    <row r="25" spans="2:8" ht="16.5" thickBot="1" x14ac:dyDescent="0.3">
      <c r="B25" s="2" t="s">
        <v>153</v>
      </c>
      <c r="C25" s="196" t="s">
        <v>116</v>
      </c>
      <c r="D25" s="197"/>
      <c r="F25" s="14"/>
    </row>
    <row r="26" spans="2:8" ht="15.75" x14ac:dyDescent="0.25">
      <c r="F26" s="14"/>
      <c r="G26" s="15"/>
      <c r="H26" s="15"/>
    </row>
    <row r="27" spans="2:8" ht="32.450000000000003" customHeight="1" x14ac:dyDescent="0.25">
      <c r="B27" s="175" t="s">
        <v>154</v>
      </c>
      <c r="C27" s="175"/>
      <c r="D27" s="175"/>
      <c r="F27" s="14"/>
    </row>
    <row r="28" spans="2:8" ht="15.75" x14ac:dyDescent="0.25">
      <c r="F28" s="14"/>
      <c r="G28" s="15"/>
      <c r="H28" s="15"/>
    </row>
    <row r="29" spans="2:8" ht="15.75" x14ac:dyDescent="0.25">
      <c r="B29" s="24" t="s">
        <v>157</v>
      </c>
      <c r="F29" s="14"/>
    </row>
    <row r="30" spans="2:8" ht="15.75" x14ac:dyDescent="0.25">
      <c r="B30" s="25" t="s">
        <v>155</v>
      </c>
      <c r="F30" s="14"/>
      <c r="G30" s="15"/>
      <c r="H30" s="15"/>
    </row>
    <row r="31" spans="2:8" x14ac:dyDescent="0.25">
      <c r="B31" s="21" t="s">
        <v>156</v>
      </c>
    </row>
    <row r="32" spans="2:8" x14ac:dyDescent="0.25">
      <c r="B32" s="26" t="s">
        <v>158</v>
      </c>
      <c r="F32" s="15"/>
      <c r="G32" s="15"/>
      <c r="H32" s="15"/>
    </row>
    <row r="34" spans="6:9" x14ac:dyDescent="0.25">
      <c r="F34" s="15"/>
      <c r="G34" s="15"/>
      <c r="H34" s="15"/>
    </row>
    <row r="36" spans="6:9" x14ac:dyDescent="0.25">
      <c r="F36" s="15"/>
      <c r="G36" s="15"/>
      <c r="H36" s="15"/>
    </row>
    <row r="38" spans="6:9" x14ac:dyDescent="0.25">
      <c r="F38" s="15"/>
      <c r="G38" s="15"/>
    </row>
    <row r="40" spans="6:9" x14ac:dyDescent="0.25">
      <c r="F40" s="15"/>
      <c r="G40" s="15"/>
      <c r="H40" s="15"/>
    </row>
    <row r="42" spans="6:9" x14ac:dyDescent="0.25">
      <c r="F42" s="15"/>
      <c r="G42" s="15"/>
      <c r="I42" s="15"/>
    </row>
    <row r="44" spans="6:9" x14ac:dyDescent="0.25">
      <c r="F44" s="16"/>
    </row>
    <row r="45" spans="6:9" x14ac:dyDescent="0.25">
      <c r="F45" s="17"/>
      <c r="I45" s="17"/>
    </row>
  </sheetData>
  <mergeCells count="17">
    <mergeCell ref="C24:D24"/>
    <mergeCell ref="C25:D25"/>
    <mergeCell ref="B16:B22"/>
    <mergeCell ref="B14:B15"/>
    <mergeCell ref="B27:D27"/>
    <mergeCell ref="B2:D2"/>
    <mergeCell ref="C3:D3"/>
    <mergeCell ref="C5:D5"/>
    <mergeCell ref="C6:D6"/>
    <mergeCell ref="C7:D7"/>
    <mergeCell ref="B11:D11"/>
    <mergeCell ref="B12:C12"/>
    <mergeCell ref="B13:C13"/>
    <mergeCell ref="B23:D23"/>
    <mergeCell ref="C4:D4"/>
    <mergeCell ref="C9:D9"/>
    <mergeCell ref="C8:D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249977111117893"/>
  </sheetPr>
  <dimension ref="B2:G47"/>
  <sheetViews>
    <sheetView zoomScaleNormal="100" workbookViewId="0"/>
  </sheetViews>
  <sheetFormatPr defaultRowHeight="15" x14ac:dyDescent="0.25"/>
  <cols>
    <col min="2" max="2" width="35.7109375" customWidth="1"/>
    <col min="3" max="3" width="45.85546875" customWidth="1"/>
    <col min="4" max="4" width="25.140625" customWidth="1"/>
  </cols>
  <sheetData>
    <row r="2" spans="2:4" x14ac:dyDescent="0.25">
      <c r="B2" s="206" t="s">
        <v>279</v>
      </c>
      <c r="C2" s="206"/>
      <c r="D2" s="206"/>
    </row>
    <row r="3" spans="2:4" x14ac:dyDescent="0.25">
      <c r="B3" s="22" t="s">
        <v>3</v>
      </c>
      <c r="C3" s="207" t="str">
        <f>IF(ISBLANK('Annex G.1'!C3),"Data Automatically Populated from Form G.1",('Annex G.1'!C3))</f>
        <v>&lt;&lt;Manufacturer Name&gt;&gt;</v>
      </c>
      <c r="D3" s="207"/>
    </row>
    <row r="4" spans="2:4" x14ac:dyDescent="0.25">
      <c r="B4" s="22" t="s">
        <v>137</v>
      </c>
      <c r="C4" s="207" t="str">
        <f>IF(ISBLANK('Annex G.1'!C4),"Data Automatically Populated from Form G.1",('Annex G.1'!C4))</f>
        <v>&lt;&lt;Manufacturer Address&gt;&gt;</v>
      </c>
      <c r="D4" s="207"/>
    </row>
    <row r="5" spans="2:4" x14ac:dyDescent="0.25">
      <c r="B5" s="22" t="s">
        <v>4</v>
      </c>
      <c r="C5" s="207" t="str">
        <f>IF(ISBLANK('Annex G.1'!C5),"Data Automatically Populated from Form G.1",('Annex G.1'!C5))</f>
        <v>&lt;&lt;Model&gt;&gt;</v>
      </c>
      <c r="D5" s="207"/>
    </row>
    <row r="6" spans="2:4" x14ac:dyDescent="0.25">
      <c r="B6" s="22" t="s">
        <v>5</v>
      </c>
      <c r="C6" s="207" t="str">
        <f>IF(ISBLANK('Annex G.1'!C6),"Data Automatically Populated from Form G.1",('Annex G.1'!C6))</f>
        <v>&lt;&lt;Alternative Model Name(s)&gt;&gt;</v>
      </c>
      <c r="D6" s="207"/>
    </row>
    <row r="7" spans="2:4" x14ac:dyDescent="0.25">
      <c r="B7" s="22" t="s">
        <v>129</v>
      </c>
      <c r="C7" s="204" t="str">
        <f>IF(ISBLANK('Annex G.1'!C174),"Data Automatically Populated from Form G.1",'Annex G.1'!C174)</f>
        <v>&lt;&lt; P/N nnnn Rev ABC &gt;&gt;</v>
      </c>
      <c r="D7" s="205"/>
    </row>
    <row r="8" spans="2:4" x14ac:dyDescent="0.25">
      <c r="B8" s="22" t="s">
        <v>130</v>
      </c>
      <c r="C8" s="204" t="str">
        <f>IF(ISBLANK('Annex G.1'!C175),"Data Automatically Populated from Form G.1",'Annex G.1'!C175)</f>
        <v>&lt;&lt; P/N nnnn Rev ABC &gt;&gt;</v>
      </c>
      <c r="D8" s="205"/>
    </row>
    <row r="9" spans="2:4" x14ac:dyDescent="0.25">
      <c r="B9" s="22" t="s">
        <v>131</v>
      </c>
      <c r="C9" s="204" t="str">
        <f>IF(ISBLANK('Annex G.1'!C176),"Data Automatically Populated from Form G.1",'Annex G.1'!C176)</f>
        <v>&lt;&lt; P/N nnnn Rev ABC &gt;&gt;</v>
      </c>
      <c r="D9" s="205"/>
    </row>
    <row r="10" spans="2:4" x14ac:dyDescent="0.25">
      <c r="B10" s="1"/>
      <c r="C10" s="1"/>
      <c r="D10" s="1"/>
    </row>
    <row r="11" spans="2:4" ht="15.75" x14ac:dyDescent="0.25">
      <c r="B11" s="210" t="s">
        <v>171</v>
      </c>
      <c r="C11" s="210"/>
      <c r="D11" s="210"/>
    </row>
    <row r="12" spans="2:4" ht="65.45" customHeight="1" x14ac:dyDescent="0.25">
      <c r="B12" s="211" t="s">
        <v>172</v>
      </c>
      <c r="C12" s="211"/>
      <c r="D12" s="19"/>
    </row>
    <row r="13" spans="2:4" ht="18.75" customHeight="1" x14ac:dyDescent="0.25">
      <c r="B13" s="215" t="s">
        <v>173</v>
      </c>
      <c r="C13" s="31" t="s">
        <v>267</v>
      </c>
      <c r="D13" s="19"/>
    </row>
    <row r="14" spans="2:4" ht="15.75" customHeight="1" x14ac:dyDescent="0.25">
      <c r="B14" s="216"/>
      <c r="C14" s="31" t="s">
        <v>268</v>
      </c>
      <c r="D14" s="19"/>
    </row>
    <row r="15" spans="2:4" ht="15.75" customHeight="1" x14ac:dyDescent="0.25">
      <c r="B15" s="216"/>
      <c r="C15" s="80" t="s">
        <v>269</v>
      </c>
      <c r="D15" s="19"/>
    </row>
    <row r="16" spans="2:4" ht="15.75" customHeight="1" x14ac:dyDescent="0.25">
      <c r="B16" s="216"/>
      <c r="C16" s="31" t="s">
        <v>270</v>
      </c>
      <c r="D16" s="19"/>
    </row>
    <row r="17" spans="2:4" ht="15.75" customHeight="1" x14ac:dyDescent="0.25">
      <c r="B17" s="216"/>
      <c r="C17" s="31" t="s">
        <v>271</v>
      </c>
      <c r="D17" s="19"/>
    </row>
    <row r="18" spans="2:4" ht="15.75" customHeight="1" x14ac:dyDescent="0.25">
      <c r="B18" s="217"/>
      <c r="C18" s="80" t="s">
        <v>272</v>
      </c>
      <c r="D18" s="19"/>
    </row>
    <row r="19" spans="2:4" ht="103.9" customHeight="1" x14ac:dyDescent="0.25">
      <c r="B19" s="211" t="s">
        <v>273</v>
      </c>
      <c r="C19" s="211"/>
      <c r="D19" s="211"/>
    </row>
    <row r="20" spans="2:4" ht="34.5" customHeight="1" x14ac:dyDescent="0.25">
      <c r="B20" s="218" t="s">
        <v>274</v>
      </c>
      <c r="C20" s="219"/>
      <c r="D20" s="220"/>
    </row>
    <row r="21" spans="2:4" ht="161.25" customHeight="1" x14ac:dyDescent="0.25">
      <c r="B21" s="218" t="s">
        <v>275</v>
      </c>
      <c r="C21" s="219"/>
      <c r="D21" s="220"/>
    </row>
    <row r="22" spans="2:4" ht="103.9" customHeight="1" x14ac:dyDescent="0.25">
      <c r="B22" s="32" t="s">
        <v>174</v>
      </c>
      <c r="C22" s="221"/>
      <c r="D22" s="221"/>
    </row>
    <row r="23" spans="2:4" ht="103.9" customHeight="1" x14ac:dyDescent="0.25">
      <c r="B23" s="222" t="s">
        <v>278</v>
      </c>
      <c r="C23" s="223"/>
      <c r="D23" s="224"/>
    </row>
    <row r="24" spans="2:4" ht="57.6" customHeight="1" x14ac:dyDescent="0.25">
      <c r="B24" s="218" t="s">
        <v>124</v>
      </c>
      <c r="C24" s="219"/>
      <c r="D24" s="220"/>
    </row>
    <row r="25" spans="2:4" ht="49.15" customHeight="1" x14ac:dyDescent="0.25">
      <c r="B25" s="218" t="s">
        <v>125</v>
      </c>
      <c r="C25" s="219"/>
      <c r="D25" s="220"/>
    </row>
    <row r="26" spans="2:4" ht="55.15" customHeight="1" x14ac:dyDescent="0.25">
      <c r="B26" s="218" t="s">
        <v>126</v>
      </c>
      <c r="C26" s="219"/>
      <c r="D26" s="220"/>
    </row>
    <row r="27" spans="2:4" ht="65.45" customHeight="1" x14ac:dyDescent="0.25">
      <c r="B27" s="218" t="s">
        <v>127</v>
      </c>
      <c r="C27" s="219"/>
      <c r="D27" s="220"/>
    </row>
    <row r="28" spans="2:4" ht="55.15" customHeight="1" x14ac:dyDescent="0.25">
      <c r="B28" s="218" t="s">
        <v>128</v>
      </c>
      <c r="C28" s="219"/>
      <c r="D28" s="220"/>
    </row>
    <row r="29" spans="2:4" x14ac:dyDescent="0.25">
      <c r="B29" s="13" t="s">
        <v>152</v>
      </c>
      <c r="C29" s="194"/>
      <c r="D29" s="195"/>
    </row>
    <row r="30" spans="2:4" ht="15.75" thickBot="1" x14ac:dyDescent="0.3">
      <c r="B30" s="2" t="s">
        <v>153</v>
      </c>
      <c r="C30" s="196" t="s">
        <v>116</v>
      </c>
      <c r="D30" s="197"/>
    </row>
    <row r="32" spans="2:4" ht="27.6" customHeight="1" x14ac:dyDescent="0.25">
      <c r="B32" s="175" t="s">
        <v>276</v>
      </c>
      <c r="C32" s="175"/>
      <c r="D32" s="175"/>
    </row>
    <row r="34" spans="2:7" x14ac:dyDescent="0.25">
      <c r="B34" s="24" t="s">
        <v>157</v>
      </c>
    </row>
    <row r="35" spans="2:7" x14ac:dyDescent="0.25">
      <c r="B35" s="25" t="s">
        <v>155</v>
      </c>
    </row>
    <row r="36" spans="2:7" x14ac:dyDescent="0.25">
      <c r="B36" s="21" t="s">
        <v>156</v>
      </c>
    </row>
    <row r="37" spans="2:7" x14ac:dyDescent="0.25">
      <c r="B37" s="26" t="s">
        <v>158</v>
      </c>
    </row>
    <row r="47" spans="2:7" x14ac:dyDescent="0.25">
      <c r="G47" s="15"/>
    </row>
  </sheetData>
  <mergeCells count="24">
    <mergeCell ref="B23:D23"/>
    <mergeCell ref="C29:D29"/>
    <mergeCell ref="C30:D30"/>
    <mergeCell ref="B32:D32"/>
    <mergeCell ref="B25:D25"/>
    <mergeCell ref="B26:D26"/>
    <mergeCell ref="B27:D27"/>
    <mergeCell ref="B28:D28"/>
    <mergeCell ref="B13:B18"/>
    <mergeCell ref="B19:D19"/>
    <mergeCell ref="B24:D24"/>
    <mergeCell ref="C22:D22"/>
    <mergeCell ref="B2:D2"/>
    <mergeCell ref="C3:D3"/>
    <mergeCell ref="C4:D4"/>
    <mergeCell ref="C5:D5"/>
    <mergeCell ref="B11:D11"/>
    <mergeCell ref="C6:D6"/>
    <mergeCell ref="C7:D7"/>
    <mergeCell ref="C8:D8"/>
    <mergeCell ref="C9:D9"/>
    <mergeCell ref="B12:C12"/>
    <mergeCell ref="B20:D20"/>
    <mergeCell ref="B21:D2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B9464-33D2-4AB0-A17B-C9E55657D538}">
  <sheetPr>
    <tabColor theme="0" tint="-0.249977111117893"/>
  </sheetPr>
  <dimension ref="A1"/>
  <sheetViews>
    <sheetView workbookViewId="0">
      <selection activeCell="I28" sqref="I28"/>
    </sheetView>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140A3-9443-426B-9AEA-B143310DAD58}">
  <sheetPr>
    <tabColor theme="4" tint="-0.249977111117893"/>
  </sheetPr>
  <dimension ref="A1:G36"/>
  <sheetViews>
    <sheetView tabSelected="1" zoomScaleNormal="100" workbookViewId="0">
      <selection activeCell="D24" sqref="D24"/>
    </sheetView>
  </sheetViews>
  <sheetFormatPr defaultRowHeight="15" x14ac:dyDescent="0.25"/>
  <cols>
    <col min="1" max="1" width="63.28515625" style="86" customWidth="1"/>
    <col min="2" max="2" width="18" style="110" customWidth="1"/>
    <col min="3" max="3" width="17" style="110" customWidth="1"/>
    <col min="4" max="4" width="17" style="86" customWidth="1"/>
    <col min="5" max="5" width="20.7109375" style="86" customWidth="1"/>
    <col min="6" max="6" width="19.28515625" style="86" customWidth="1"/>
    <col min="7" max="7" width="26.5703125" style="87" customWidth="1"/>
  </cols>
  <sheetData>
    <row r="1" spans="1:7" ht="20.25" x14ac:dyDescent="0.25">
      <c r="A1" s="123" t="s">
        <v>310</v>
      </c>
    </row>
    <row r="3" spans="1:7" ht="15.75" x14ac:dyDescent="0.25">
      <c r="A3" s="124" t="s">
        <v>311</v>
      </c>
      <c r="B3" s="232" t="s">
        <v>483</v>
      </c>
      <c r="C3" s="232"/>
      <c r="E3" s="88"/>
      <c r="F3" s="88"/>
    </row>
    <row r="4" spans="1:7" ht="15.75" x14ac:dyDescent="0.25">
      <c r="A4" s="124" t="s">
        <v>312</v>
      </c>
      <c r="B4" s="231" t="str">
        <f>IF(ISBLANK('Annex G.1'!C5),"Data Automatically Populated from Form G.1",('Annex G.1'!C5))</f>
        <v>&lt;&lt;Model&gt;&gt;</v>
      </c>
      <c r="C4" s="231"/>
      <c r="E4" s="88"/>
      <c r="F4" s="88"/>
    </row>
    <row r="5" spans="1:7" ht="15.75" x14ac:dyDescent="0.25">
      <c r="A5" s="124" t="s">
        <v>313</v>
      </c>
      <c r="B5" s="231" t="str">
        <f>IF(ISBLANK('Annex G.1'!C3),"Data Automatically Populated from Form G.1",('Annex G.1'!C3))</f>
        <v>&lt;&lt;Manufacturer Name&gt;&gt;</v>
      </c>
      <c r="C5" s="231"/>
      <c r="E5" s="88"/>
      <c r="F5" s="88"/>
    </row>
    <row r="6" spans="1:7" ht="15.75" x14ac:dyDescent="0.25">
      <c r="A6" s="124" t="s">
        <v>314</v>
      </c>
      <c r="B6" s="233">
        <f>E6</f>
        <v>43800</v>
      </c>
      <c r="C6" s="233"/>
      <c r="E6" s="125">
        <v>43800</v>
      </c>
      <c r="F6" s="125">
        <v>43809</v>
      </c>
      <c r="G6" s="126">
        <v>43862</v>
      </c>
    </row>
    <row r="7" spans="1:7" x14ac:dyDescent="0.25">
      <c r="A7" s="89"/>
      <c r="E7" s="228" t="s">
        <v>366</v>
      </c>
      <c r="F7" s="229"/>
      <c r="G7" s="230"/>
    </row>
    <row r="8" spans="1:7" s="109" customFormat="1" ht="25.5" x14ac:dyDescent="0.25">
      <c r="A8" s="104" t="s">
        <v>25</v>
      </c>
      <c r="B8" s="108" t="s">
        <v>315</v>
      </c>
      <c r="C8" s="108" t="s">
        <v>316</v>
      </c>
      <c r="D8" s="108" t="s">
        <v>360</v>
      </c>
      <c r="E8" s="108" t="s">
        <v>367</v>
      </c>
      <c r="F8" s="108" t="s">
        <v>368</v>
      </c>
      <c r="G8" s="108" t="s">
        <v>369</v>
      </c>
    </row>
    <row r="9" spans="1:7" ht="38.25" x14ac:dyDescent="0.25">
      <c r="A9" s="95" t="s">
        <v>317</v>
      </c>
      <c r="B9" s="111" t="s">
        <v>318</v>
      </c>
      <c r="C9" s="111" t="s">
        <v>319</v>
      </c>
      <c r="D9" s="92" t="str">
        <f>IF(ISBLANK('Annex G.1'!C51),"Data Automatically Populated from Form G.1",('Annex G.1'!C51))</f>
        <v>&lt;&lt; Years &gt;&gt;</v>
      </c>
      <c r="E9" s="93" t="e">
        <f>VALUE(D9)</f>
        <v>#VALUE!</v>
      </c>
      <c r="F9" s="93" t="e">
        <f>E9</f>
        <v>#VALUE!</v>
      </c>
      <c r="G9" s="107" t="e">
        <f>E9</f>
        <v>#VALUE!</v>
      </c>
    </row>
    <row r="10" spans="1:7" ht="25.5" x14ac:dyDescent="0.25">
      <c r="A10" s="95" t="s">
        <v>320</v>
      </c>
      <c r="B10" s="111" t="s">
        <v>365</v>
      </c>
      <c r="C10" s="111" t="s">
        <v>321</v>
      </c>
      <c r="D10" s="92" t="str">
        <f>IF(ISBLANK('Annex G.1'!C52),"Data Automatically Populated from Form G.1",('Annex G.1'!C52))</f>
        <v>&lt;&lt; Years &gt;&gt;</v>
      </c>
      <c r="E10" s="93" t="e">
        <f>VALUE(D10)</f>
        <v>#VALUE!</v>
      </c>
      <c r="F10" s="93" t="e">
        <f>E10</f>
        <v>#VALUE!</v>
      </c>
      <c r="G10" s="107" t="e">
        <f>E10</f>
        <v>#VALUE!</v>
      </c>
    </row>
    <row r="11" spans="1:7" x14ac:dyDescent="0.25">
      <c r="A11" s="95" t="s">
        <v>322</v>
      </c>
      <c r="B11" s="111"/>
      <c r="C11" s="111"/>
      <c r="D11" s="225" t="str">
        <f>IF(ISBLANK('Annex G.1'!C43),"Data Automatically Populated from Form G.1",('Annex G.1'!C43))</f>
        <v>&lt;&lt; LiMO2 &gt;&gt;</v>
      </c>
      <c r="E11" s="226"/>
      <c r="F11" s="226"/>
      <c r="G11" s="227"/>
    </row>
    <row r="12" spans="1:7" x14ac:dyDescent="0.25">
      <c r="A12" s="95" t="s">
        <v>323</v>
      </c>
      <c r="B12" s="111"/>
      <c r="C12" s="111"/>
      <c r="D12" s="225" t="str">
        <f>IF(ISBLANK('Annex G.1'!D47),"Data Automatically Populated from Form G.1",('Annex G.1'!D47))</f>
        <v>&lt;&lt; Series, Parallel, etc. &gt;&gt;</v>
      </c>
      <c r="E12" s="226"/>
      <c r="F12" s="226"/>
      <c r="G12" s="227"/>
    </row>
    <row r="13" spans="1:7" x14ac:dyDescent="0.25">
      <c r="A13" s="95" t="s">
        <v>324</v>
      </c>
      <c r="B13" s="111"/>
      <c r="C13" s="111" t="s">
        <v>325</v>
      </c>
      <c r="D13" s="96" t="s">
        <v>363</v>
      </c>
      <c r="E13" s="117">
        <v>1.7</v>
      </c>
      <c r="F13" s="117">
        <v>1.7</v>
      </c>
      <c r="G13" s="118">
        <f t="shared" ref="G13:G15" si="0">F13</f>
        <v>1.7</v>
      </c>
    </row>
    <row r="14" spans="1:7" x14ac:dyDescent="0.25">
      <c r="A14" s="95" t="s">
        <v>326</v>
      </c>
      <c r="B14" s="111" t="s">
        <v>327</v>
      </c>
      <c r="C14" s="111" t="s">
        <v>325</v>
      </c>
      <c r="D14" s="96" t="s">
        <v>363</v>
      </c>
      <c r="E14" s="117">
        <v>1.7</v>
      </c>
      <c r="F14" s="117">
        <v>1.7</v>
      </c>
      <c r="G14" s="118">
        <f t="shared" si="0"/>
        <v>1.7</v>
      </c>
    </row>
    <row r="15" spans="1:7" ht="23.25" thickBot="1" x14ac:dyDescent="0.3">
      <c r="A15" s="44" t="s">
        <v>328</v>
      </c>
      <c r="B15" s="111" t="s">
        <v>329</v>
      </c>
      <c r="C15" s="111" t="s">
        <v>230</v>
      </c>
      <c r="D15" s="96" t="s">
        <v>363</v>
      </c>
      <c r="E15" s="117">
        <v>2</v>
      </c>
      <c r="F15" s="117">
        <v>2</v>
      </c>
      <c r="G15" s="118">
        <f t="shared" si="0"/>
        <v>2</v>
      </c>
    </row>
    <row r="16" spans="1:7" ht="27.75" x14ac:dyDescent="0.25">
      <c r="A16" s="97" t="s">
        <v>330</v>
      </c>
      <c r="B16" s="116" t="s">
        <v>331</v>
      </c>
      <c r="C16" s="112" t="s">
        <v>325</v>
      </c>
      <c r="D16" s="98"/>
      <c r="E16" s="99" t="e">
        <f>E14-(E14*(1-E15/100)^(E10+E9))</f>
        <v>#VALUE!</v>
      </c>
      <c r="F16" s="99" t="e">
        <f>F14-(F14*(1-F15/100)^(F10+F9))</f>
        <v>#VALUE!</v>
      </c>
      <c r="G16" s="100" t="e">
        <f>G14-(G14*(1-G15/100)^(G10+G9))</f>
        <v>#VALUE!</v>
      </c>
    </row>
    <row r="17" spans="1:7" x14ac:dyDescent="0.25">
      <c r="A17" s="95" t="s">
        <v>332</v>
      </c>
      <c r="B17" s="111" t="s">
        <v>333</v>
      </c>
      <c r="C17" s="111"/>
      <c r="D17" s="92" t="str">
        <f>IF(ISBLANK('Annex G.1'!C100),"Data from G.1",VALUE('Annex G.1'!C100)/D10)</f>
        <v>Data from G.1</v>
      </c>
      <c r="E17" s="119" t="e">
        <f>VALUE(D17)</f>
        <v>#VALUE!</v>
      </c>
      <c r="F17" s="119" t="e">
        <f>E17</f>
        <v>#VALUE!</v>
      </c>
      <c r="G17" s="118" t="e">
        <f>E17</f>
        <v>#VALUE!</v>
      </c>
    </row>
    <row r="18" spans="1:7" x14ac:dyDescent="0.25">
      <c r="A18" s="95" t="s">
        <v>334</v>
      </c>
      <c r="B18" s="111" t="s">
        <v>335</v>
      </c>
      <c r="C18" s="111" t="s">
        <v>336</v>
      </c>
      <c r="D18" s="96" t="s">
        <v>363</v>
      </c>
      <c r="E18" s="117">
        <v>85</v>
      </c>
      <c r="F18" s="117">
        <v>75.77</v>
      </c>
      <c r="G18" s="118">
        <f>F18</f>
        <v>75.77</v>
      </c>
    </row>
    <row r="19" spans="1:7" x14ac:dyDescent="0.25">
      <c r="A19" s="95" t="s">
        <v>337</v>
      </c>
      <c r="B19" s="111" t="s">
        <v>338</v>
      </c>
      <c r="C19" s="111" t="s">
        <v>339</v>
      </c>
      <c r="D19" s="92" t="str">
        <f>IF(ISBLANK('Annex G.1'!C99),"Data Automatically Populated from Form G.1",('Annex G.1'!C99))</f>
        <v>&lt;&lt; seconds &gt;&gt;</v>
      </c>
      <c r="E19" s="119" t="e">
        <f>VALUE(D19)</f>
        <v>#VALUE!</v>
      </c>
      <c r="F19" s="119" t="e">
        <f>E19</f>
        <v>#VALUE!</v>
      </c>
      <c r="G19" s="118" t="e">
        <f>E19</f>
        <v>#VALUE!</v>
      </c>
    </row>
    <row r="20" spans="1:7" ht="27" x14ac:dyDescent="0.25">
      <c r="A20" s="98" t="s">
        <v>340</v>
      </c>
      <c r="B20" s="102" t="s">
        <v>341</v>
      </c>
      <c r="C20" s="113" t="s">
        <v>342</v>
      </c>
      <c r="D20" s="98"/>
      <c r="E20" s="101" t="e">
        <f>E18*E19*E10*E17/3600</f>
        <v>#VALUE!</v>
      </c>
      <c r="F20" s="101" t="e">
        <f>F18*F19*F10*F17/3600</f>
        <v>#VALUE!</v>
      </c>
      <c r="G20" s="101" t="e">
        <f>G18*G17*G19*G10/3600</f>
        <v>#VALUE!</v>
      </c>
    </row>
    <row r="21" spans="1:7" x14ac:dyDescent="0.25">
      <c r="A21" s="95" t="s">
        <v>343</v>
      </c>
      <c r="B21" s="111" t="s">
        <v>344</v>
      </c>
      <c r="C21" s="111"/>
      <c r="D21" s="92" t="str">
        <f>IF(ISBLANK('Annex G.1'!D100),"Data from G.1",VALUE('Annex G.1'!D100))</f>
        <v>Data from G.1</v>
      </c>
      <c r="E21" s="119" t="e">
        <f>VALUE(D21)</f>
        <v>#VALUE!</v>
      </c>
      <c r="F21" s="119" t="e">
        <f>E21</f>
        <v>#VALUE!</v>
      </c>
      <c r="G21" s="118" t="e">
        <f>E21</f>
        <v>#VALUE!</v>
      </c>
    </row>
    <row r="22" spans="1:7" x14ac:dyDescent="0.25">
      <c r="A22" s="95" t="s">
        <v>345</v>
      </c>
      <c r="B22" s="111" t="s">
        <v>346</v>
      </c>
      <c r="C22" s="111" t="s">
        <v>336</v>
      </c>
      <c r="D22" s="96" t="s">
        <v>363</v>
      </c>
      <c r="E22" s="117">
        <v>28</v>
      </c>
      <c r="F22" s="117">
        <v>26.15</v>
      </c>
      <c r="G22" s="118">
        <f>F22</f>
        <v>26.15</v>
      </c>
    </row>
    <row r="23" spans="1:7" x14ac:dyDescent="0.25">
      <c r="A23" s="95" t="s">
        <v>347</v>
      </c>
      <c r="B23" s="111" t="s">
        <v>348</v>
      </c>
      <c r="C23" s="111" t="s">
        <v>339</v>
      </c>
      <c r="D23" s="92" t="str">
        <f>IF(ISBLANK('Annex G.1'!D99),"Data Automatically Populated from Form G.1",('Annex G.1'!D99))</f>
        <v>&lt;&lt; seconds &gt;&gt;</v>
      </c>
      <c r="E23" s="119" t="e">
        <f>VALUE(D23)</f>
        <v>#VALUE!</v>
      </c>
      <c r="F23" s="119" t="e">
        <f>E23</f>
        <v>#VALUE!</v>
      </c>
      <c r="G23" s="118" t="e">
        <f>E23</f>
        <v>#VALUE!</v>
      </c>
    </row>
    <row r="24" spans="1:7" ht="27" x14ac:dyDescent="0.25">
      <c r="A24" s="98" t="s">
        <v>349</v>
      </c>
      <c r="B24" s="102" t="s">
        <v>350</v>
      </c>
      <c r="C24" s="113" t="s">
        <v>342</v>
      </c>
      <c r="D24" s="98"/>
      <c r="E24" s="99" t="e">
        <f>E21*E22*E23/3600</f>
        <v>#VALUE!</v>
      </c>
      <c r="F24" s="102" t="e">
        <f>F21*F22*F23/3600</f>
        <v>#VALUE!</v>
      </c>
      <c r="G24" s="101" t="e">
        <f>G21*G22*G23/3600</f>
        <v>#VALUE!</v>
      </c>
    </row>
    <row r="25" spans="1:7" x14ac:dyDescent="0.25">
      <c r="A25" s="95" t="s">
        <v>351</v>
      </c>
      <c r="B25" s="111" t="s">
        <v>352</v>
      </c>
      <c r="C25" s="111" t="s">
        <v>336</v>
      </c>
      <c r="D25" s="96" t="s">
        <v>363</v>
      </c>
      <c r="E25" s="85">
        <v>3.0000000000000001E-6</v>
      </c>
      <c r="F25" s="85">
        <v>3.0000000000000001E-6</v>
      </c>
      <c r="G25" s="107">
        <f>F25</f>
        <v>3.0000000000000001E-6</v>
      </c>
    </row>
    <row r="26" spans="1:7" x14ac:dyDescent="0.25">
      <c r="A26" s="98" t="s">
        <v>353</v>
      </c>
      <c r="B26" s="102" t="s">
        <v>354</v>
      </c>
      <c r="C26" s="113" t="s">
        <v>342</v>
      </c>
      <c r="D26" s="98"/>
      <c r="E26" s="84">
        <v>3.234</v>
      </c>
      <c r="F26" s="94">
        <f>E26</f>
        <v>3.234</v>
      </c>
      <c r="G26" s="107">
        <f>E26</f>
        <v>3.234</v>
      </c>
    </row>
    <row r="27" spans="1:7" ht="27" x14ac:dyDescent="0.25">
      <c r="A27" s="98" t="s">
        <v>355</v>
      </c>
      <c r="B27" s="102" t="s">
        <v>356</v>
      </c>
      <c r="C27" s="113" t="s">
        <v>342</v>
      </c>
      <c r="D27" s="98"/>
      <c r="E27" s="102" t="e">
        <f>E25*E10*8760</f>
        <v>#VALUE!</v>
      </c>
      <c r="F27" s="102" t="e">
        <f>F25*F10*8760</f>
        <v>#VALUE!</v>
      </c>
      <c r="G27" s="102" t="e">
        <f>G25*G10*8760</f>
        <v>#VALUE!</v>
      </c>
    </row>
    <row r="28" spans="1:7" ht="27" x14ac:dyDescent="0.25">
      <c r="A28" s="103" t="s">
        <v>357</v>
      </c>
      <c r="B28" s="108" t="s">
        <v>358</v>
      </c>
      <c r="C28" s="114" t="s">
        <v>325</v>
      </c>
      <c r="D28" s="105" t="s">
        <v>363</v>
      </c>
      <c r="E28" s="106" t="e">
        <f>E16+1.65*(E20+E24+E27)/1000+E26/1000</f>
        <v>#VALUE!</v>
      </c>
      <c r="F28" s="106" t="e">
        <f>F16+1.65*(F20+F24+F27)/1000+F26/1000</f>
        <v>#VALUE!</v>
      </c>
      <c r="G28" s="106" t="e">
        <f>G16+1.65*(G20+G24+G27)/1000+G26/1000</f>
        <v>#VALUE!</v>
      </c>
    </row>
    <row r="29" spans="1:7" ht="15.75" x14ac:dyDescent="0.25">
      <c r="A29" s="90"/>
    </row>
    <row r="30" spans="1:7" ht="25.5" x14ac:dyDescent="0.25">
      <c r="A30" s="91" t="s">
        <v>359</v>
      </c>
      <c r="C30" s="115"/>
      <c r="D30" s="91"/>
    </row>
    <row r="33" spans="1:1" x14ac:dyDescent="0.25">
      <c r="A33" s="24" t="s">
        <v>484</v>
      </c>
    </row>
    <row r="34" spans="1:1" x14ac:dyDescent="0.25">
      <c r="A34" s="25" t="s">
        <v>155</v>
      </c>
    </row>
    <row r="35" spans="1:1" x14ac:dyDescent="0.25">
      <c r="A35" s="26" t="s">
        <v>158</v>
      </c>
    </row>
    <row r="36" spans="1:1" x14ac:dyDescent="0.25">
      <c r="A36" s="135" t="s">
        <v>482</v>
      </c>
    </row>
  </sheetData>
  <mergeCells count="7">
    <mergeCell ref="D12:G12"/>
    <mergeCell ref="E7:G7"/>
    <mergeCell ref="B5:C5"/>
    <mergeCell ref="B4:C4"/>
    <mergeCell ref="B3:C3"/>
    <mergeCell ref="B6:C6"/>
    <mergeCell ref="D11:G1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910AC-73FB-4115-AD4E-4ED0707FEC0F}">
  <sheetPr>
    <tabColor theme="4" tint="-0.249977111117893"/>
  </sheetPr>
  <dimension ref="A1:F69"/>
  <sheetViews>
    <sheetView workbookViewId="0">
      <selection activeCell="E3" sqref="E3"/>
    </sheetView>
  </sheetViews>
  <sheetFormatPr defaultRowHeight="15" x14ac:dyDescent="0.25"/>
  <cols>
    <col min="1" max="1" width="20.5703125" customWidth="1"/>
    <col min="2" max="2" width="19.42578125" customWidth="1"/>
    <col min="3" max="3" width="49.5703125" customWidth="1"/>
    <col min="4" max="4" width="45.85546875" customWidth="1"/>
    <col min="5" max="5" width="44.7109375" customWidth="1"/>
    <col min="6" max="6" width="22.28515625" customWidth="1"/>
  </cols>
  <sheetData>
    <row r="1" spans="1:6" ht="20.25" x14ac:dyDescent="0.25">
      <c r="A1" s="123" t="s">
        <v>485</v>
      </c>
      <c r="B1" s="110"/>
      <c r="C1" s="110"/>
    </row>
    <row r="2" spans="1:6" x14ac:dyDescent="0.25">
      <c r="A2" s="86"/>
      <c r="B2" s="110"/>
      <c r="C2" s="110"/>
    </row>
    <row r="3" spans="1:6" ht="15.75" x14ac:dyDescent="0.25">
      <c r="A3" s="124" t="s">
        <v>311</v>
      </c>
      <c r="B3" s="232" t="s">
        <v>483</v>
      </c>
      <c r="C3" s="232"/>
    </row>
    <row r="4" spans="1:6" ht="15.75" x14ac:dyDescent="0.25">
      <c r="A4" s="124" t="s">
        <v>312</v>
      </c>
      <c r="B4" s="231" t="str">
        <f>IF(ISBLANK('Annex G.1'!C5),"Data Automatically Populated from Form G.1",('Annex G.1'!C5))</f>
        <v>&lt;&lt;Model&gt;&gt;</v>
      </c>
      <c r="C4" s="231"/>
    </row>
    <row r="5" spans="1:6" ht="15.75" x14ac:dyDescent="0.25">
      <c r="A5" s="124" t="s">
        <v>313</v>
      </c>
      <c r="B5" s="231" t="str">
        <f>IF(ISBLANK('Annex G.1'!C3),"Data Automatically Populated from Form G.1",('Annex G.1'!C3))</f>
        <v>&lt;&lt;Manufacturer Name&gt;&gt;</v>
      </c>
      <c r="C5" s="231"/>
    </row>
    <row r="7" spans="1:6" ht="25.5" x14ac:dyDescent="0.25">
      <c r="A7" s="108" t="s">
        <v>390</v>
      </c>
      <c r="B7" s="108" t="s">
        <v>391</v>
      </c>
      <c r="C7" s="108" t="s">
        <v>388</v>
      </c>
      <c r="D7" s="228" t="s">
        <v>389</v>
      </c>
      <c r="E7" s="229"/>
      <c r="F7" s="230"/>
    </row>
    <row r="8" spans="1:6" x14ac:dyDescent="0.25">
      <c r="A8" s="134" t="s">
        <v>478</v>
      </c>
      <c r="B8" s="130" t="s">
        <v>392</v>
      </c>
      <c r="C8" s="131" t="s">
        <v>393</v>
      </c>
      <c r="D8" s="18" t="s">
        <v>479</v>
      </c>
      <c r="E8" s="18" t="s">
        <v>480</v>
      </c>
      <c r="F8" s="18" t="s">
        <v>481</v>
      </c>
    </row>
    <row r="9" spans="1:6" x14ac:dyDescent="0.25">
      <c r="A9" s="134" t="s">
        <v>478</v>
      </c>
      <c r="B9" s="130">
        <v>6.2</v>
      </c>
      <c r="C9" s="131" t="s">
        <v>394</v>
      </c>
      <c r="D9" s="18" t="s">
        <v>479</v>
      </c>
      <c r="E9" s="18" t="s">
        <v>480</v>
      </c>
      <c r="F9" s="18" t="s">
        <v>481</v>
      </c>
    </row>
    <row r="10" spans="1:6" x14ac:dyDescent="0.25">
      <c r="A10" s="134" t="s">
        <v>478</v>
      </c>
      <c r="B10" s="130">
        <v>6.2</v>
      </c>
      <c r="C10" s="131" t="s">
        <v>395</v>
      </c>
      <c r="D10" s="18" t="s">
        <v>479</v>
      </c>
      <c r="E10" s="18" t="s">
        <v>480</v>
      </c>
      <c r="F10" s="18" t="s">
        <v>481</v>
      </c>
    </row>
    <row r="11" spans="1:6" x14ac:dyDescent="0.25">
      <c r="A11" s="134" t="s">
        <v>478</v>
      </c>
      <c r="B11" s="130">
        <v>6.2</v>
      </c>
      <c r="C11" s="131" t="s">
        <v>396</v>
      </c>
      <c r="D11" s="18" t="s">
        <v>479</v>
      </c>
      <c r="E11" s="18" t="s">
        <v>480</v>
      </c>
      <c r="F11" s="18" t="s">
        <v>481</v>
      </c>
    </row>
    <row r="12" spans="1:6" x14ac:dyDescent="0.25">
      <c r="A12" s="134" t="s">
        <v>478</v>
      </c>
      <c r="B12" s="130" t="s">
        <v>397</v>
      </c>
      <c r="C12" s="131" t="s">
        <v>398</v>
      </c>
      <c r="D12" s="18" t="s">
        <v>479</v>
      </c>
      <c r="E12" s="18" t="s">
        <v>480</v>
      </c>
      <c r="F12" s="18" t="s">
        <v>481</v>
      </c>
    </row>
    <row r="13" spans="1:6" x14ac:dyDescent="0.25">
      <c r="A13" s="134" t="s">
        <v>478</v>
      </c>
      <c r="B13" s="130" t="s">
        <v>399</v>
      </c>
      <c r="C13" s="131" t="s">
        <v>400</v>
      </c>
      <c r="D13" s="18" t="s">
        <v>479</v>
      </c>
      <c r="E13" s="18" t="s">
        <v>480</v>
      </c>
      <c r="F13" s="18" t="s">
        <v>481</v>
      </c>
    </row>
    <row r="14" spans="1:6" x14ac:dyDescent="0.25">
      <c r="A14" s="134" t="s">
        <v>478</v>
      </c>
      <c r="B14" s="130" t="s">
        <v>401</v>
      </c>
      <c r="C14" s="131" t="s">
        <v>402</v>
      </c>
      <c r="D14" s="18" t="s">
        <v>479</v>
      </c>
      <c r="E14" s="18" t="s">
        <v>480</v>
      </c>
      <c r="F14" s="18" t="s">
        <v>481</v>
      </c>
    </row>
    <row r="15" spans="1:6" x14ac:dyDescent="0.25">
      <c r="A15" s="134" t="s">
        <v>478</v>
      </c>
      <c r="B15" s="130" t="s">
        <v>403</v>
      </c>
      <c r="C15" s="131" t="s">
        <v>404</v>
      </c>
      <c r="D15" s="18" t="s">
        <v>479</v>
      </c>
      <c r="E15" s="18" t="s">
        <v>480</v>
      </c>
      <c r="F15" s="18" t="s">
        <v>481</v>
      </c>
    </row>
    <row r="16" spans="1:6" x14ac:dyDescent="0.25">
      <c r="A16" s="134" t="s">
        <v>478</v>
      </c>
      <c r="B16" s="130" t="s">
        <v>405</v>
      </c>
      <c r="C16" s="131" t="s">
        <v>406</v>
      </c>
      <c r="D16" s="18" t="s">
        <v>479</v>
      </c>
      <c r="E16" s="18" t="s">
        <v>480</v>
      </c>
      <c r="F16" s="18" t="s">
        <v>481</v>
      </c>
    </row>
    <row r="17" spans="1:6" x14ac:dyDescent="0.25">
      <c r="A17" s="134" t="s">
        <v>478</v>
      </c>
      <c r="B17" s="130" t="s">
        <v>407</v>
      </c>
      <c r="C17" s="131" t="s">
        <v>408</v>
      </c>
      <c r="D17" s="18" t="s">
        <v>479</v>
      </c>
      <c r="E17" s="18" t="s">
        <v>480</v>
      </c>
      <c r="F17" s="18" t="s">
        <v>481</v>
      </c>
    </row>
    <row r="18" spans="1:6" x14ac:dyDescent="0.25">
      <c r="A18" s="134" t="s">
        <v>478</v>
      </c>
      <c r="B18" s="130" t="s">
        <v>409</v>
      </c>
      <c r="C18" s="131" t="s">
        <v>410</v>
      </c>
      <c r="D18" s="18" t="s">
        <v>479</v>
      </c>
      <c r="E18" s="18" t="s">
        <v>480</v>
      </c>
      <c r="F18" s="18" t="s">
        <v>481</v>
      </c>
    </row>
    <row r="19" spans="1:6" x14ac:dyDescent="0.25">
      <c r="A19" s="134" t="s">
        <v>478</v>
      </c>
      <c r="B19" s="130" t="s">
        <v>411</v>
      </c>
      <c r="C19" s="131" t="s">
        <v>412</v>
      </c>
      <c r="D19" s="18" t="s">
        <v>479</v>
      </c>
      <c r="E19" s="18" t="s">
        <v>480</v>
      </c>
      <c r="F19" s="18" t="s">
        <v>481</v>
      </c>
    </row>
    <row r="20" spans="1:6" x14ac:dyDescent="0.25">
      <c r="A20" s="134" t="s">
        <v>478</v>
      </c>
      <c r="B20" s="130" t="s">
        <v>411</v>
      </c>
      <c r="C20" s="131" t="s">
        <v>413</v>
      </c>
      <c r="D20" s="18" t="s">
        <v>479</v>
      </c>
      <c r="E20" s="18" t="s">
        <v>480</v>
      </c>
      <c r="F20" s="18" t="s">
        <v>481</v>
      </c>
    </row>
    <row r="21" spans="1:6" x14ac:dyDescent="0.25">
      <c r="A21" s="134" t="s">
        <v>478</v>
      </c>
      <c r="B21" s="130" t="s">
        <v>414</v>
      </c>
      <c r="C21" s="131" t="s">
        <v>415</v>
      </c>
      <c r="D21" s="18" t="s">
        <v>479</v>
      </c>
      <c r="E21" s="18" t="s">
        <v>480</v>
      </c>
      <c r="F21" s="18" t="s">
        <v>481</v>
      </c>
    </row>
    <row r="22" spans="1:6" x14ac:dyDescent="0.25">
      <c r="A22" s="134" t="s">
        <v>478</v>
      </c>
      <c r="B22" s="130" t="s">
        <v>416</v>
      </c>
      <c r="C22" s="131" t="s">
        <v>417</v>
      </c>
      <c r="D22" s="18" t="s">
        <v>479</v>
      </c>
      <c r="E22" s="18" t="s">
        <v>480</v>
      </c>
      <c r="F22" s="18" t="s">
        <v>481</v>
      </c>
    </row>
    <row r="23" spans="1:6" ht="22.5" x14ac:dyDescent="0.25">
      <c r="A23" s="134" t="s">
        <v>478</v>
      </c>
      <c r="B23" s="130" t="s">
        <v>418</v>
      </c>
      <c r="C23" s="131" t="s">
        <v>419</v>
      </c>
      <c r="D23" s="18" t="s">
        <v>479</v>
      </c>
      <c r="E23" s="18" t="s">
        <v>480</v>
      </c>
      <c r="F23" s="18" t="s">
        <v>481</v>
      </c>
    </row>
    <row r="24" spans="1:6" x14ac:dyDescent="0.25">
      <c r="A24" s="134" t="s">
        <v>478</v>
      </c>
      <c r="B24" s="130" t="s">
        <v>420</v>
      </c>
      <c r="C24" s="131" t="s">
        <v>421</v>
      </c>
      <c r="D24" s="18" t="s">
        <v>479</v>
      </c>
      <c r="E24" s="18" t="s">
        <v>480</v>
      </c>
      <c r="F24" s="18" t="s">
        <v>481</v>
      </c>
    </row>
    <row r="25" spans="1:6" x14ac:dyDescent="0.25">
      <c r="A25" s="134" t="s">
        <v>478</v>
      </c>
      <c r="B25" s="130" t="s">
        <v>422</v>
      </c>
      <c r="C25" s="131" t="s">
        <v>423</v>
      </c>
      <c r="D25" s="18" t="s">
        <v>479</v>
      </c>
      <c r="E25" s="18" t="s">
        <v>480</v>
      </c>
      <c r="F25" s="18" t="s">
        <v>481</v>
      </c>
    </row>
    <row r="26" spans="1:6" ht="33.75" x14ac:dyDescent="0.25">
      <c r="A26" s="134" t="s">
        <v>478</v>
      </c>
      <c r="B26" s="130" t="s">
        <v>424</v>
      </c>
      <c r="C26" s="131" t="s">
        <v>425</v>
      </c>
      <c r="D26" s="18" t="s">
        <v>479</v>
      </c>
      <c r="E26" s="18" t="s">
        <v>480</v>
      </c>
      <c r="F26" s="18" t="s">
        <v>481</v>
      </c>
    </row>
    <row r="27" spans="1:6" x14ac:dyDescent="0.25">
      <c r="A27" s="134" t="s">
        <v>478</v>
      </c>
      <c r="B27" s="130" t="s">
        <v>426</v>
      </c>
      <c r="C27" s="131" t="s">
        <v>427</v>
      </c>
      <c r="D27" s="18" t="s">
        <v>479</v>
      </c>
      <c r="E27" s="18" t="s">
        <v>480</v>
      </c>
      <c r="F27" s="18" t="s">
        <v>481</v>
      </c>
    </row>
    <row r="28" spans="1:6" x14ac:dyDescent="0.25">
      <c r="A28" s="134" t="s">
        <v>478</v>
      </c>
      <c r="B28" s="130" t="s">
        <v>428</v>
      </c>
      <c r="C28" s="131" t="s">
        <v>429</v>
      </c>
      <c r="D28" s="18" t="s">
        <v>479</v>
      </c>
      <c r="E28" s="18" t="s">
        <v>480</v>
      </c>
      <c r="F28" s="18" t="s">
        <v>481</v>
      </c>
    </row>
    <row r="29" spans="1:6" x14ac:dyDescent="0.25">
      <c r="A29" s="134" t="s">
        <v>478</v>
      </c>
      <c r="B29" s="130" t="s">
        <v>430</v>
      </c>
      <c r="C29" s="131" t="s">
        <v>431</v>
      </c>
      <c r="D29" s="18" t="s">
        <v>479</v>
      </c>
      <c r="E29" s="18" t="s">
        <v>480</v>
      </c>
      <c r="F29" s="18" t="s">
        <v>481</v>
      </c>
    </row>
    <row r="30" spans="1:6" x14ac:dyDescent="0.25">
      <c r="A30" s="134" t="s">
        <v>478</v>
      </c>
      <c r="B30" s="130" t="s">
        <v>432</v>
      </c>
      <c r="C30" s="131" t="s">
        <v>433</v>
      </c>
      <c r="D30" s="18" t="s">
        <v>479</v>
      </c>
      <c r="E30" s="18" t="s">
        <v>480</v>
      </c>
      <c r="F30" s="18" t="s">
        <v>481</v>
      </c>
    </row>
    <row r="31" spans="1:6" ht="22.5" x14ac:dyDescent="0.25">
      <c r="A31" s="134" t="s">
        <v>478</v>
      </c>
      <c r="B31" s="130" t="s">
        <v>434</v>
      </c>
      <c r="C31" s="131" t="s">
        <v>435</v>
      </c>
      <c r="D31" s="18" t="s">
        <v>479</v>
      </c>
      <c r="E31" s="18" t="s">
        <v>480</v>
      </c>
      <c r="F31" s="18" t="s">
        <v>481</v>
      </c>
    </row>
    <row r="32" spans="1:6" x14ac:dyDescent="0.25">
      <c r="A32" s="134" t="s">
        <v>478</v>
      </c>
      <c r="B32" s="130" t="s">
        <v>436</v>
      </c>
      <c r="C32" s="131" t="s">
        <v>437</v>
      </c>
      <c r="D32" s="18" t="s">
        <v>479</v>
      </c>
      <c r="E32" s="18" t="s">
        <v>480</v>
      </c>
      <c r="F32" s="18" t="s">
        <v>481</v>
      </c>
    </row>
    <row r="33" spans="1:6" x14ac:dyDescent="0.25">
      <c r="A33" s="134" t="s">
        <v>478</v>
      </c>
      <c r="B33" s="130" t="s">
        <v>438</v>
      </c>
      <c r="C33" s="131" t="s">
        <v>439</v>
      </c>
      <c r="D33" s="18" t="s">
        <v>479</v>
      </c>
      <c r="E33" s="18" t="s">
        <v>480</v>
      </c>
      <c r="F33" s="18" t="s">
        <v>481</v>
      </c>
    </row>
    <row r="34" spans="1:6" x14ac:dyDescent="0.25">
      <c r="A34" s="134" t="s">
        <v>478</v>
      </c>
      <c r="B34" s="130" t="s">
        <v>440</v>
      </c>
      <c r="C34" s="131" t="s">
        <v>441</v>
      </c>
      <c r="D34" s="18" t="s">
        <v>479</v>
      </c>
      <c r="E34" s="18" t="s">
        <v>480</v>
      </c>
      <c r="F34" s="18" t="s">
        <v>481</v>
      </c>
    </row>
    <row r="35" spans="1:6" x14ac:dyDescent="0.25">
      <c r="A35" s="134" t="s">
        <v>478</v>
      </c>
      <c r="B35" s="130" t="s">
        <v>442</v>
      </c>
      <c r="C35" s="131" t="s">
        <v>443</v>
      </c>
      <c r="D35" s="18" t="s">
        <v>479</v>
      </c>
      <c r="E35" s="18" t="s">
        <v>480</v>
      </c>
      <c r="F35" s="18" t="s">
        <v>481</v>
      </c>
    </row>
    <row r="36" spans="1:6" x14ac:dyDescent="0.25">
      <c r="A36" s="134" t="s">
        <v>478</v>
      </c>
      <c r="B36" s="130" t="s">
        <v>444</v>
      </c>
      <c r="C36" s="131" t="s">
        <v>445</v>
      </c>
      <c r="D36" s="18" t="s">
        <v>479</v>
      </c>
      <c r="E36" s="18" t="s">
        <v>480</v>
      </c>
      <c r="F36" s="18" t="s">
        <v>481</v>
      </c>
    </row>
    <row r="37" spans="1:6" ht="22.5" x14ac:dyDescent="0.25">
      <c r="A37" s="134" t="s">
        <v>478</v>
      </c>
      <c r="B37" s="130" t="s">
        <v>446</v>
      </c>
      <c r="C37" s="131" t="s">
        <v>447</v>
      </c>
      <c r="D37" s="18" t="s">
        <v>479</v>
      </c>
      <c r="E37" s="18" t="s">
        <v>480</v>
      </c>
      <c r="F37" s="18" t="s">
        <v>481</v>
      </c>
    </row>
    <row r="38" spans="1:6" x14ac:dyDescent="0.25">
      <c r="A38" s="134" t="s">
        <v>478</v>
      </c>
      <c r="B38" s="130" t="s">
        <v>448</v>
      </c>
      <c r="C38" s="131" t="s">
        <v>449</v>
      </c>
      <c r="D38" s="18" t="s">
        <v>479</v>
      </c>
      <c r="E38" s="18" t="s">
        <v>480</v>
      </c>
      <c r="F38" s="18" t="s">
        <v>481</v>
      </c>
    </row>
    <row r="39" spans="1:6" ht="22.5" x14ac:dyDescent="0.25">
      <c r="A39" s="134" t="s">
        <v>478</v>
      </c>
      <c r="B39" s="130" t="s">
        <v>450</v>
      </c>
      <c r="C39" s="131" t="s">
        <v>451</v>
      </c>
      <c r="D39" s="18" t="s">
        <v>479</v>
      </c>
      <c r="E39" s="18" t="s">
        <v>480</v>
      </c>
      <c r="F39" s="18" t="s">
        <v>481</v>
      </c>
    </row>
    <row r="40" spans="1:6" x14ac:dyDescent="0.25">
      <c r="A40" s="134" t="s">
        <v>478</v>
      </c>
      <c r="B40" s="130" t="s">
        <v>452</v>
      </c>
      <c r="C40" s="131" t="s">
        <v>453</v>
      </c>
      <c r="D40" s="18" t="s">
        <v>479</v>
      </c>
      <c r="E40" s="18" t="s">
        <v>480</v>
      </c>
      <c r="F40" s="18" t="s">
        <v>481</v>
      </c>
    </row>
    <row r="41" spans="1:6" ht="22.5" x14ac:dyDescent="0.25">
      <c r="A41" s="134" t="s">
        <v>478</v>
      </c>
      <c r="B41" s="130" t="s">
        <v>454</v>
      </c>
      <c r="C41" s="131" t="s">
        <v>455</v>
      </c>
      <c r="D41" s="18" t="s">
        <v>479</v>
      </c>
      <c r="E41" s="18" t="s">
        <v>480</v>
      </c>
      <c r="F41" s="18" t="s">
        <v>481</v>
      </c>
    </row>
    <row r="42" spans="1:6" x14ac:dyDescent="0.25">
      <c r="A42" s="134" t="s">
        <v>478</v>
      </c>
      <c r="B42" s="130" t="s">
        <v>456</v>
      </c>
      <c r="C42" s="131" t="s">
        <v>457</v>
      </c>
      <c r="D42" s="18" t="s">
        <v>479</v>
      </c>
      <c r="E42" s="18" t="s">
        <v>480</v>
      </c>
      <c r="F42" s="18" t="s">
        <v>481</v>
      </c>
    </row>
    <row r="43" spans="1:6" x14ac:dyDescent="0.25">
      <c r="A43" s="134" t="s">
        <v>478</v>
      </c>
      <c r="B43" s="130" t="s">
        <v>458</v>
      </c>
      <c r="C43" s="131" t="s">
        <v>459</v>
      </c>
      <c r="D43" s="18" t="s">
        <v>479</v>
      </c>
      <c r="E43" s="18" t="s">
        <v>480</v>
      </c>
      <c r="F43" s="18" t="s">
        <v>481</v>
      </c>
    </row>
    <row r="44" spans="1:6" x14ac:dyDescent="0.25">
      <c r="A44" s="134" t="s">
        <v>478</v>
      </c>
      <c r="B44" s="130" t="s">
        <v>460</v>
      </c>
      <c r="C44" s="131" t="s">
        <v>461</v>
      </c>
      <c r="D44" s="18" t="s">
        <v>479</v>
      </c>
      <c r="E44" s="18" t="s">
        <v>480</v>
      </c>
      <c r="F44" s="18" t="s">
        <v>481</v>
      </c>
    </row>
    <row r="45" spans="1:6" x14ac:dyDescent="0.25">
      <c r="A45" s="134" t="s">
        <v>478</v>
      </c>
      <c r="B45" s="130" t="s">
        <v>462</v>
      </c>
      <c r="C45" s="131" t="s">
        <v>463</v>
      </c>
      <c r="D45" s="18" t="s">
        <v>479</v>
      </c>
      <c r="E45" s="18" t="s">
        <v>480</v>
      </c>
      <c r="F45" s="18" t="s">
        <v>481</v>
      </c>
    </row>
    <row r="46" spans="1:6" x14ac:dyDescent="0.25">
      <c r="A46" s="134" t="s">
        <v>478</v>
      </c>
      <c r="B46" s="130" t="s">
        <v>464</v>
      </c>
      <c r="C46" s="131" t="s">
        <v>465</v>
      </c>
      <c r="D46" s="18" t="s">
        <v>479</v>
      </c>
      <c r="E46" s="18" t="s">
        <v>480</v>
      </c>
      <c r="F46" s="18" t="s">
        <v>481</v>
      </c>
    </row>
    <row r="47" spans="1:6" x14ac:dyDescent="0.25">
      <c r="A47" s="134" t="s">
        <v>478</v>
      </c>
      <c r="B47" s="130" t="s">
        <v>466</v>
      </c>
      <c r="C47" s="131" t="s">
        <v>467</v>
      </c>
      <c r="D47" s="18" t="s">
        <v>479</v>
      </c>
      <c r="E47" s="18" t="s">
        <v>480</v>
      </c>
      <c r="F47" s="18" t="s">
        <v>481</v>
      </c>
    </row>
    <row r="48" spans="1:6" ht="22.5" x14ac:dyDescent="0.25">
      <c r="A48" s="134" t="s">
        <v>478</v>
      </c>
      <c r="B48" s="130" t="s">
        <v>468</v>
      </c>
      <c r="C48" s="131" t="s">
        <v>469</v>
      </c>
      <c r="D48" s="18" t="s">
        <v>479</v>
      </c>
      <c r="E48" s="18" t="s">
        <v>480</v>
      </c>
      <c r="F48" s="18" t="s">
        <v>481</v>
      </c>
    </row>
    <row r="49" spans="1:6" x14ac:dyDescent="0.25">
      <c r="A49" s="134" t="s">
        <v>478</v>
      </c>
      <c r="B49" s="130" t="s">
        <v>470</v>
      </c>
      <c r="C49" s="131" t="s">
        <v>471</v>
      </c>
      <c r="D49" s="18" t="s">
        <v>479</v>
      </c>
      <c r="E49" s="18" t="s">
        <v>480</v>
      </c>
      <c r="F49" s="18" t="s">
        <v>481</v>
      </c>
    </row>
    <row r="50" spans="1:6" ht="22.5" x14ac:dyDescent="0.25">
      <c r="A50" s="134" t="s">
        <v>478</v>
      </c>
      <c r="B50" s="130" t="s">
        <v>472</v>
      </c>
      <c r="C50" s="131" t="s">
        <v>473</v>
      </c>
      <c r="D50" s="18" t="s">
        <v>479</v>
      </c>
      <c r="E50" s="18" t="s">
        <v>480</v>
      </c>
      <c r="F50" s="18" t="s">
        <v>481</v>
      </c>
    </row>
    <row r="51" spans="1:6" x14ac:dyDescent="0.25">
      <c r="A51" s="134" t="s">
        <v>478</v>
      </c>
      <c r="B51" s="130"/>
      <c r="C51" s="131" t="s">
        <v>474</v>
      </c>
      <c r="D51" s="18" t="s">
        <v>479</v>
      </c>
      <c r="E51" s="18" t="s">
        <v>480</v>
      </c>
      <c r="F51" s="18" t="s">
        <v>481</v>
      </c>
    </row>
    <row r="52" spans="1:6" x14ac:dyDescent="0.25">
      <c r="A52" s="133"/>
      <c r="B52" s="130"/>
      <c r="C52" s="131"/>
      <c r="D52" s="18"/>
      <c r="E52" s="18"/>
      <c r="F52" s="18"/>
    </row>
    <row r="53" spans="1:6" x14ac:dyDescent="0.25">
      <c r="A53" s="133"/>
      <c r="B53" s="130"/>
      <c r="C53" s="131"/>
      <c r="D53" s="18"/>
      <c r="E53" s="18"/>
      <c r="F53" s="18"/>
    </row>
    <row r="54" spans="1:6" x14ac:dyDescent="0.25">
      <c r="A54" s="133"/>
      <c r="B54" s="130"/>
      <c r="C54" s="131"/>
      <c r="D54" s="18"/>
      <c r="E54" s="18"/>
      <c r="F54" s="18"/>
    </row>
    <row r="55" spans="1:6" x14ac:dyDescent="0.25">
      <c r="A55" s="133"/>
      <c r="B55" s="130"/>
      <c r="C55" s="132"/>
      <c r="D55" s="18"/>
      <c r="E55" s="18"/>
      <c r="F55" s="18"/>
    </row>
    <row r="56" spans="1:6" x14ac:dyDescent="0.25">
      <c r="A56" s="133"/>
      <c r="B56" s="130"/>
      <c r="C56" s="132"/>
      <c r="D56" s="18"/>
      <c r="E56" s="18"/>
      <c r="F56" s="18"/>
    </row>
    <row r="57" spans="1:6" ht="15.75" thickBot="1" x14ac:dyDescent="0.3">
      <c r="B57" s="129"/>
      <c r="C57" s="128"/>
    </row>
    <row r="58" spans="1:6" s="1" customFormat="1" ht="15.75" customHeight="1" thickBot="1" x14ac:dyDescent="0.25">
      <c r="B58" s="7" t="s">
        <v>477</v>
      </c>
      <c r="C58" s="234" t="str">
        <f>B4</f>
        <v>&lt;&lt;Model&gt;&gt;</v>
      </c>
      <c r="D58" s="235"/>
    </row>
    <row r="59" spans="1:6" s="1" customFormat="1" ht="15.75" thickBot="1" x14ac:dyDescent="0.25">
      <c r="B59" s="7" t="s">
        <v>152</v>
      </c>
      <c r="C59" s="178" t="s">
        <v>302</v>
      </c>
      <c r="D59" s="179"/>
    </row>
    <row r="60" spans="1:6" s="1" customFormat="1" ht="15.75" thickBot="1" x14ac:dyDescent="0.25">
      <c r="B60" s="2" t="s">
        <v>153</v>
      </c>
      <c r="C60" s="178" t="s">
        <v>304</v>
      </c>
      <c r="D60" s="179"/>
    </row>
    <row r="61" spans="1:6" s="1" customFormat="1" ht="15.75" thickBot="1" x14ac:dyDescent="0.25">
      <c r="B61" s="2" t="s">
        <v>475</v>
      </c>
      <c r="C61" s="178" t="s">
        <v>476</v>
      </c>
      <c r="D61" s="179"/>
    </row>
    <row r="62" spans="1:6" s="1" customFormat="1" ht="45.75" thickBot="1" x14ac:dyDescent="0.25">
      <c r="B62" s="74" t="s">
        <v>116</v>
      </c>
      <c r="C62" s="178" t="s">
        <v>303</v>
      </c>
      <c r="D62" s="179"/>
    </row>
    <row r="63" spans="1:6" s="1" customFormat="1" ht="30.75" customHeight="1" x14ac:dyDescent="0.2">
      <c r="C63" s="60"/>
    </row>
    <row r="64" spans="1:6" s="1" customFormat="1" ht="30.75" customHeight="1" x14ac:dyDescent="0.25">
      <c r="B64" s="175" t="s">
        <v>253</v>
      </c>
      <c r="C64" s="175"/>
      <c r="D64" s="175"/>
    </row>
    <row r="65" spans="3:4" s="1" customFormat="1" x14ac:dyDescent="0.25">
      <c r="C65"/>
      <c r="D65"/>
    </row>
    <row r="66" spans="3:4" s="1" customFormat="1" x14ac:dyDescent="0.25">
      <c r="C66" s="24" t="s">
        <v>157</v>
      </c>
      <c r="D66"/>
    </row>
    <row r="67" spans="3:4" s="1" customFormat="1" x14ac:dyDescent="0.25">
      <c r="C67" s="25" t="s">
        <v>155</v>
      </c>
      <c r="D67"/>
    </row>
    <row r="68" spans="3:4" x14ac:dyDescent="0.25">
      <c r="C68" s="26" t="s">
        <v>158</v>
      </c>
    </row>
    <row r="69" spans="3:4" x14ac:dyDescent="0.25">
      <c r="C69" s="135" t="s">
        <v>482</v>
      </c>
    </row>
  </sheetData>
  <mergeCells count="10">
    <mergeCell ref="B64:D64"/>
    <mergeCell ref="C61:D61"/>
    <mergeCell ref="C58:D58"/>
    <mergeCell ref="D7:F7"/>
    <mergeCell ref="B3:C3"/>
    <mergeCell ref="B4:C4"/>
    <mergeCell ref="B5:C5"/>
    <mergeCell ref="C59:D59"/>
    <mergeCell ref="C60:D60"/>
    <mergeCell ref="C62:D6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Annex G.1</vt:lpstr>
      <vt:lpstr>Annex G.2</vt:lpstr>
      <vt:lpstr>Annex H</vt:lpstr>
      <vt:lpstr>Annex I</vt:lpstr>
      <vt:lpstr>Annex L</vt:lpstr>
      <vt:lpstr>F-E.1</vt:lpstr>
      <vt:lpstr>F-E.2</vt:lpstr>
      <vt:lpstr>F-F.1</vt:lpstr>
      <vt:lpstr>'Annex G.1'!_ftn1</vt:lpstr>
      <vt:lpstr>'Annex G.1'!_ftnref1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Forsyth, Nic</dc:creator>
  <cp:lastModifiedBy>ETF Call (EH)</cp:lastModifiedBy>
  <dcterms:created xsi:type="dcterms:W3CDTF">2017-11-07T16:21:56Z</dcterms:created>
  <dcterms:modified xsi:type="dcterms:W3CDTF">2021-01-26T16:10:31Z</dcterms:modified>
</cp:coreProperties>
</file>